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goklany\Documents\111DIR\Tech Transfer\Annual Report for FY 2018\"/>
    </mc:Choice>
  </mc:AlternateContent>
  <bookViews>
    <workbookView xWindow="0" yWindow="0" windowWidth="16152" windowHeight="6672" tabRatio="722" activeTab="7"/>
  </bookViews>
  <sheets>
    <sheet name="USGS" sheetId="1" r:id="rId1"/>
    <sheet name="BoR" sheetId="2" r:id="rId2"/>
    <sheet name="BOEM" sheetId="3" r:id="rId3"/>
    <sheet name="FWS" sheetId="4" r:id="rId4"/>
    <sheet name="NPS" sheetId="5" r:id="rId5"/>
    <sheet name="BLM" sheetId="6" r:id="rId6"/>
    <sheet name="DOI Total FY11-18" sheetId="7" r:id="rId7"/>
    <sheet name="DOI Total by Bureau - FY 2018" sheetId="8" r:id="rId8"/>
  </sheets>
  <definedNames>
    <definedName name="_xlnm.Print_Area" localSheetId="0">USGS!$A$4:$K$69</definedName>
    <definedName name="Z_178C8736_A54F_4AD8_89E5_B9B204870C3E_.wvu.PrintArea" localSheetId="0" hidden="1">USGS!$A$4:$K$69</definedName>
    <definedName name="Z_5FB72AAD_ECEA_4422_8E45_8800DA688AC2_.wvu.PrintArea" localSheetId="0" hidden="1">USGS!$A$4:$K$69</definedName>
  </definedNames>
  <calcPr calcId="162913"/>
  <customWorkbookViews>
    <customWorkbookView name="Imgoklany - Personal View" guid="{5FB72AAD-ECEA-4422-8E45-8800DA688AC2}" mergeInterval="0" personalView="1" maximized="1" xWindow="1911" yWindow="-9" windowWidth="1938" windowHeight="1048" tabRatio="722" activeSheetId="8"/>
    <customWorkbookView name="IMG - Personal View" guid="{178C8736-A54F-4AD8-89E5-B9B204870C3E}" mergeInterval="0" personalView="1" maximized="1" xWindow="1911" yWindow="-9" windowWidth="1938" windowHeight="1098" tabRatio="722" activeSheetId="4"/>
  </customWorkbookViews>
</workbook>
</file>

<file path=xl/calcChain.xml><?xml version="1.0" encoding="utf-8"?>
<calcChain xmlns="http://schemas.openxmlformats.org/spreadsheetml/2006/main">
  <c r="D41" i="8" l="1"/>
  <c r="K83" i="1"/>
  <c r="I74" i="1"/>
  <c r="I73" i="1"/>
  <c r="H56" i="1"/>
  <c r="H52" i="1" s="1"/>
  <c r="G53" i="1"/>
  <c r="H51" i="1"/>
  <c r="H53" i="1" l="1"/>
  <c r="K80" i="7"/>
  <c r="K74" i="7"/>
  <c r="J74" i="7"/>
  <c r="K84" i="7"/>
  <c r="K10" i="7" l="1"/>
  <c r="K41" i="2" l="1"/>
  <c r="I87" i="8" l="1"/>
  <c r="I107" i="8" l="1"/>
  <c r="I106" i="8"/>
  <c r="I105" i="8"/>
  <c r="I104" i="8"/>
  <c r="I103" i="8"/>
  <c r="I102" i="8"/>
  <c r="I88" i="8"/>
  <c r="I84" i="8"/>
  <c r="I83" i="8"/>
  <c r="I80" i="8"/>
  <c r="I79" i="8"/>
  <c r="I76" i="8"/>
  <c r="I75" i="8"/>
  <c r="I74" i="8"/>
  <c r="I73" i="8"/>
  <c r="I50" i="8"/>
  <c r="I47" i="8"/>
  <c r="I46" i="8"/>
  <c r="I45" i="8"/>
  <c r="I44" i="8"/>
  <c r="I42" i="8"/>
  <c r="I41" i="8"/>
  <c r="I40" i="8"/>
  <c r="I39" i="8"/>
  <c r="I30" i="8"/>
  <c r="I29" i="8"/>
  <c r="I28" i="8"/>
  <c r="I25" i="8"/>
  <c r="I24" i="8"/>
  <c r="I23" i="8"/>
  <c r="I22" i="8"/>
  <c r="I14" i="8"/>
  <c r="I13" i="8"/>
  <c r="I10" i="8"/>
  <c r="H107" i="8"/>
  <c r="H106" i="8"/>
  <c r="H105" i="8"/>
  <c r="H104" i="8"/>
  <c r="H103" i="8"/>
  <c r="H102" i="8"/>
  <c r="H88" i="8"/>
  <c r="H87" i="8"/>
  <c r="H84" i="8"/>
  <c r="H83" i="8"/>
  <c r="H80" i="8"/>
  <c r="H79" i="8"/>
  <c r="H76" i="8"/>
  <c r="H75" i="8"/>
  <c r="H74" i="8"/>
  <c r="H73" i="8"/>
  <c r="H50" i="8"/>
  <c r="H47" i="8"/>
  <c r="H46" i="8"/>
  <c r="H45" i="8"/>
  <c r="H44" i="8"/>
  <c r="H42" i="8"/>
  <c r="H41" i="8"/>
  <c r="H40" i="8"/>
  <c r="H39" i="8"/>
  <c r="H30" i="8"/>
  <c r="H29" i="8"/>
  <c r="H28" i="8"/>
  <c r="H25" i="8"/>
  <c r="H24" i="8"/>
  <c r="H23" i="8"/>
  <c r="H22" i="8"/>
  <c r="H14" i="8"/>
  <c r="H13" i="8"/>
  <c r="H10" i="8"/>
  <c r="G107" i="8"/>
  <c r="G106" i="8"/>
  <c r="G105" i="8"/>
  <c r="G104" i="8"/>
  <c r="G103" i="8"/>
  <c r="G102" i="8"/>
  <c r="G88" i="8"/>
  <c r="G87" i="8"/>
  <c r="G84" i="8"/>
  <c r="G83" i="8"/>
  <c r="G80" i="8"/>
  <c r="G79" i="8"/>
  <c r="G76" i="8"/>
  <c r="G75" i="8"/>
  <c r="G74" i="8"/>
  <c r="G73" i="8"/>
  <c r="G50" i="8"/>
  <c r="G47" i="8"/>
  <c r="G46" i="8"/>
  <c r="G45" i="8"/>
  <c r="G44" i="8"/>
  <c r="G42" i="8"/>
  <c r="G41" i="8"/>
  <c r="G40" i="8"/>
  <c r="G39" i="8"/>
  <c r="G30" i="8"/>
  <c r="G29" i="8"/>
  <c r="G28" i="8"/>
  <c r="G25" i="8"/>
  <c r="G24" i="8"/>
  <c r="G23" i="8"/>
  <c r="G22" i="8"/>
  <c r="G14" i="8"/>
  <c r="G13" i="8"/>
  <c r="G10" i="8"/>
  <c r="F107" i="8"/>
  <c r="F106" i="8"/>
  <c r="F105" i="8"/>
  <c r="F104" i="8"/>
  <c r="F103" i="8"/>
  <c r="F102" i="8"/>
  <c r="F88" i="8"/>
  <c r="F87" i="8"/>
  <c r="F84" i="8"/>
  <c r="F83" i="8"/>
  <c r="F80" i="8"/>
  <c r="F79" i="8"/>
  <c r="F76" i="8"/>
  <c r="F75" i="8"/>
  <c r="F74" i="8"/>
  <c r="F73" i="8"/>
  <c r="F50" i="8"/>
  <c r="F47" i="8"/>
  <c r="F46" i="8"/>
  <c r="F45" i="8"/>
  <c r="F44" i="8"/>
  <c r="F42" i="8"/>
  <c r="F41" i="8"/>
  <c r="F40" i="8"/>
  <c r="F39" i="8"/>
  <c r="F30" i="8"/>
  <c r="F29" i="8"/>
  <c r="F28" i="8"/>
  <c r="F25" i="8"/>
  <c r="F24" i="8"/>
  <c r="F23" i="8"/>
  <c r="F22" i="8"/>
  <c r="F14" i="8"/>
  <c r="F13" i="8"/>
  <c r="F10" i="8"/>
  <c r="E107" i="8"/>
  <c r="E106" i="8"/>
  <c r="E105" i="8"/>
  <c r="E104" i="8"/>
  <c r="E103" i="8"/>
  <c r="E102" i="8"/>
  <c r="E88" i="8"/>
  <c r="E87" i="8"/>
  <c r="E84" i="8"/>
  <c r="E83" i="8"/>
  <c r="E80" i="8"/>
  <c r="E50" i="8"/>
  <c r="E47" i="8"/>
  <c r="E46" i="8"/>
  <c r="E45" i="8"/>
  <c r="E44" i="8"/>
  <c r="E42" i="8"/>
  <c r="E41" i="8"/>
  <c r="E40" i="8"/>
  <c r="E39" i="8"/>
  <c r="E30" i="8"/>
  <c r="E29" i="8"/>
  <c r="E28" i="8"/>
  <c r="E25" i="8"/>
  <c r="E24" i="8"/>
  <c r="E23" i="8"/>
  <c r="E22" i="8"/>
  <c r="E14" i="8"/>
  <c r="E13" i="8"/>
  <c r="E10" i="8"/>
  <c r="E79" i="8"/>
  <c r="E76" i="8"/>
  <c r="E75" i="8"/>
  <c r="E74" i="8"/>
  <c r="E73" i="8"/>
  <c r="D107" i="8"/>
  <c r="D106" i="8"/>
  <c r="D105" i="8"/>
  <c r="D104" i="8"/>
  <c r="D103" i="8"/>
  <c r="D102" i="8"/>
  <c r="D88" i="8"/>
  <c r="D87" i="8"/>
  <c r="J87" i="8" s="1"/>
  <c r="D84" i="8"/>
  <c r="D83" i="8"/>
  <c r="D80" i="8"/>
  <c r="D79" i="8"/>
  <c r="D76" i="8"/>
  <c r="D75" i="8"/>
  <c r="D74" i="8"/>
  <c r="D73" i="8"/>
  <c r="D50" i="8"/>
  <c r="D47" i="8"/>
  <c r="D46" i="8"/>
  <c r="D45" i="8"/>
  <c r="J45" i="8" s="1"/>
  <c r="D44" i="8"/>
  <c r="D42" i="8"/>
  <c r="D40" i="8"/>
  <c r="D39" i="8"/>
  <c r="D30" i="8"/>
  <c r="D29" i="8"/>
  <c r="D28" i="8"/>
  <c r="D25" i="8"/>
  <c r="D24" i="8"/>
  <c r="D23" i="8"/>
  <c r="D22" i="8"/>
  <c r="D14" i="8"/>
  <c r="J14" i="8" s="1"/>
  <c r="D13" i="8"/>
  <c r="D10" i="8"/>
  <c r="J79" i="8" l="1"/>
  <c r="J84" i="8"/>
  <c r="J103" i="8"/>
  <c r="J107" i="8"/>
  <c r="J73" i="8"/>
  <c r="J83" i="8"/>
  <c r="J106" i="8"/>
  <c r="J102" i="8"/>
  <c r="J105" i="8"/>
  <c r="J74" i="8"/>
  <c r="J29" i="8"/>
  <c r="J13" i="8"/>
  <c r="J30" i="8"/>
  <c r="J42" i="8"/>
  <c r="J24" i="8"/>
  <c r="J75" i="8"/>
  <c r="J76" i="8"/>
  <c r="J25" i="8"/>
  <c r="J39" i="8"/>
  <c r="J44" i="8"/>
  <c r="J104" i="8"/>
  <c r="J50" i="8"/>
  <c r="J23" i="8"/>
  <c r="J22" i="8"/>
  <c r="J28" i="8"/>
  <c r="J40" i="8"/>
  <c r="J80" i="8"/>
  <c r="J88" i="8"/>
  <c r="J10" i="8"/>
  <c r="K107" i="7"/>
  <c r="K106" i="7"/>
  <c r="K105" i="7"/>
  <c r="K104" i="7"/>
  <c r="K103" i="7"/>
  <c r="K102" i="7"/>
  <c r="K88" i="7"/>
  <c r="K87" i="7"/>
  <c r="K83" i="7"/>
  <c r="K79" i="7"/>
  <c r="K73" i="7"/>
  <c r="K61" i="7"/>
  <c r="K60" i="7"/>
  <c r="K45" i="7"/>
  <c r="K44" i="7"/>
  <c r="K40" i="7"/>
  <c r="K39" i="7"/>
  <c r="K25" i="7"/>
  <c r="K24" i="7"/>
  <c r="K23" i="7"/>
  <c r="K22" i="7"/>
  <c r="K14" i="7"/>
  <c r="K13" i="7"/>
  <c r="J80" i="7" l="1"/>
  <c r="J79" i="7"/>
  <c r="J73" i="7"/>
  <c r="D71" i="8" l="1"/>
  <c r="E71" i="8"/>
  <c r="G71" i="8"/>
  <c r="H71" i="8"/>
  <c r="I71" i="8"/>
  <c r="J71" i="8"/>
  <c r="J107" i="7" l="1"/>
  <c r="I107" i="7"/>
  <c r="H107" i="7"/>
  <c r="G107" i="7"/>
  <c r="F107" i="7"/>
  <c r="E107" i="7"/>
  <c r="D107" i="7"/>
  <c r="J106" i="7"/>
  <c r="I106" i="7"/>
  <c r="H106" i="7"/>
  <c r="G106" i="7"/>
  <c r="F106" i="7"/>
  <c r="E106" i="7"/>
  <c r="D106" i="7"/>
  <c r="J105" i="7"/>
  <c r="I105" i="7"/>
  <c r="H105" i="7"/>
  <c r="G105" i="7"/>
  <c r="F105" i="7"/>
  <c r="E105" i="7"/>
  <c r="D105" i="7"/>
  <c r="J104" i="7"/>
  <c r="I104" i="7"/>
  <c r="H104" i="7"/>
  <c r="G104" i="7"/>
  <c r="F104" i="7"/>
  <c r="E104" i="7"/>
  <c r="D104" i="7"/>
  <c r="J103" i="7"/>
  <c r="I103" i="7"/>
  <c r="H103" i="7"/>
  <c r="G103" i="7"/>
  <c r="F103" i="7"/>
  <c r="E103" i="7"/>
  <c r="D103" i="7"/>
  <c r="J102" i="7"/>
  <c r="I102" i="7"/>
  <c r="H102" i="7"/>
  <c r="G102" i="7"/>
  <c r="F102" i="7"/>
  <c r="E102" i="7"/>
  <c r="D102" i="7"/>
  <c r="J88" i="7"/>
  <c r="I88" i="7"/>
  <c r="H88" i="7"/>
  <c r="G88" i="7"/>
  <c r="F88" i="7"/>
  <c r="E88" i="7"/>
  <c r="D88" i="7"/>
  <c r="J87" i="7"/>
  <c r="I87" i="7"/>
  <c r="H87" i="7"/>
  <c r="G87" i="7"/>
  <c r="F87" i="7"/>
  <c r="E87" i="7"/>
  <c r="D87" i="7"/>
  <c r="J84" i="7"/>
  <c r="I84" i="7"/>
  <c r="H84" i="7"/>
  <c r="G84" i="7"/>
  <c r="F84" i="7"/>
  <c r="E84" i="7"/>
  <c r="D84" i="7"/>
  <c r="J83" i="7"/>
  <c r="I83" i="7"/>
  <c r="H83" i="7"/>
  <c r="G83" i="7"/>
  <c r="F83" i="7"/>
  <c r="E83" i="7"/>
  <c r="D83" i="7"/>
  <c r="I80" i="7"/>
  <c r="H80" i="7"/>
  <c r="G80" i="7"/>
  <c r="F80" i="7"/>
  <c r="E80" i="7"/>
  <c r="D80" i="7"/>
  <c r="I79" i="7"/>
  <c r="H79" i="7"/>
  <c r="G79" i="7"/>
  <c r="F79" i="7"/>
  <c r="E79" i="7"/>
  <c r="D79" i="7"/>
  <c r="I74" i="7"/>
  <c r="H74" i="7"/>
  <c r="G74" i="7"/>
  <c r="F74" i="7"/>
  <c r="E74" i="7"/>
  <c r="D74" i="7"/>
  <c r="H73" i="7"/>
  <c r="G73" i="7"/>
  <c r="F73" i="7"/>
  <c r="E73" i="7"/>
  <c r="D73" i="7"/>
  <c r="J61" i="7"/>
  <c r="I61" i="7"/>
  <c r="H61" i="7"/>
  <c r="G61" i="7"/>
  <c r="F61" i="7"/>
  <c r="E61" i="7"/>
  <c r="D61" i="7"/>
  <c r="J60" i="7"/>
  <c r="I60" i="7"/>
  <c r="H60" i="7"/>
  <c r="G60" i="7"/>
  <c r="F60" i="7"/>
  <c r="E60" i="7"/>
  <c r="D60" i="7"/>
  <c r="J45" i="7"/>
  <c r="I45" i="7"/>
  <c r="H45" i="7"/>
  <c r="G45" i="7"/>
  <c r="F45" i="7"/>
  <c r="E45" i="7"/>
  <c r="D45" i="7"/>
  <c r="J44" i="7"/>
  <c r="I44" i="7"/>
  <c r="H44" i="7"/>
  <c r="G44" i="7"/>
  <c r="F44" i="7"/>
  <c r="E44" i="7"/>
  <c r="D44" i="7"/>
  <c r="J40" i="7"/>
  <c r="I40" i="7"/>
  <c r="H40" i="7"/>
  <c r="G40" i="7"/>
  <c r="F40" i="7"/>
  <c r="E40" i="7"/>
  <c r="D40" i="7"/>
  <c r="J39" i="7"/>
  <c r="I39" i="7"/>
  <c r="H39" i="7"/>
  <c r="G39" i="7"/>
  <c r="F39" i="7"/>
  <c r="E39" i="7"/>
  <c r="D39" i="7"/>
  <c r="J25" i="7"/>
  <c r="I25" i="7"/>
  <c r="H25" i="7"/>
  <c r="G25" i="7"/>
  <c r="F25" i="7"/>
  <c r="E25" i="7"/>
  <c r="D25" i="7"/>
  <c r="J24" i="7"/>
  <c r="I24" i="7"/>
  <c r="H24" i="7"/>
  <c r="G24" i="7"/>
  <c r="F24" i="7"/>
  <c r="E24" i="7"/>
  <c r="D24" i="7"/>
  <c r="J23" i="7"/>
  <c r="I23" i="7"/>
  <c r="H23" i="7"/>
  <c r="G23" i="7"/>
  <c r="F23" i="7"/>
  <c r="E23" i="7"/>
  <c r="D23" i="7"/>
  <c r="J22" i="7"/>
  <c r="I22" i="7"/>
  <c r="H22" i="7"/>
  <c r="G22" i="7"/>
  <c r="F22" i="7"/>
  <c r="E22" i="7"/>
  <c r="D22" i="7"/>
  <c r="J14" i="7"/>
  <c r="I14" i="7"/>
  <c r="H14" i="7"/>
  <c r="G14" i="7"/>
  <c r="F14" i="7"/>
  <c r="E14" i="7"/>
  <c r="D14" i="7"/>
  <c r="J13" i="7"/>
  <c r="I13" i="7"/>
  <c r="H13" i="7"/>
  <c r="G13" i="7"/>
  <c r="F13" i="7"/>
  <c r="E13" i="7"/>
  <c r="D13" i="7"/>
  <c r="J10" i="7"/>
  <c r="I10" i="7"/>
  <c r="H10" i="7"/>
  <c r="G10" i="7"/>
  <c r="F10" i="7"/>
  <c r="E10" i="7"/>
  <c r="D10" i="7"/>
  <c r="I73" i="7"/>
</calcChain>
</file>

<file path=xl/comments1.xml><?xml version="1.0" encoding="utf-8"?>
<comments xmlns="http://schemas.openxmlformats.org/spreadsheetml/2006/main">
  <authors>
    <author>Spinelli, Ashley B.</author>
  </authors>
  <commentList>
    <comment ref="K73" authorId="0" guid="{106A10FB-4BE2-4AEA-B6EC-0B0396BAEA42}" shapeId="0">
      <text>
        <r>
          <rPr>
            <b/>
            <sz val="9"/>
            <color indexed="81"/>
            <rFont val="Tahoma"/>
            <family val="2"/>
          </rPr>
          <t>Spinelli, Ashley B.:</t>
        </r>
        <r>
          <rPr>
            <sz val="9"/>
            <color indexed="81"/>
            <rFont val="Tahoma"/>
            <family val="2"/>
          </rPr>
          <t xml:space="preserve">
11.13 - 411 active items in FBMS, 153 new FUSAs from G3, 71 FUSAs from RSIL, 42 zero dollar TT agreements (TAAs, MTAs, NDAs) from the ARS, and 49 CRADAs.</t>
        </r>
      </text>
    </comment>
    <comment ref="K74" authorId="0" guid="{5DD78B77-66FD-4537-9C50-22B25239F6AB}" shapeId="0">
      <text>
        <r>
          <rPr>
            <b/>
            <sz val="9"/>
            <color indexed="81"/>
            <rFont val="Tahoma"/>
            <family val="2"/>
          </rPr>
          <t>Spinelli, Ashley B.:</t>
        </r>
        <r>
          <rPr>
            <sz val="9"/>
            <color indexed="81"/>
            <rFont val="Tahoma"/>
            <family val="2"/>
          </rPr>
          <t xml:space="preserve">
153 FUSAs from G3, 71 FUSAs from RSIL, 42 zero dollar TT agreements, 4 CRADAs, and 148 new in FBMS</t>
        </r>
      </text>
    </comment>
    <comment ref="K87" authorId="0" guid="{2E178CD2-D5E4-4269-B26F-FBA7A9D00308}" shapeId="0">
      <text>
        <r>
          <rPr>
            <b/>
            <sz val="9"/>
            <color indexed="81"/>
            <rFont val="Tahoma"/>
            <family val="2"/>
          </rPr>
          <t>Spinelli, Ashley B.:</t>
        </r>
        <r>
          <rPr>
            <sz val="9"/>
            <color indexed="81"/>
            <rFont val="Tahoma"/>
            <family val="2"/>
          </rPr>
          <t xml:space="preserve">
Both active and new numbers from FBMS</t>
        </r>
      </text>
    </comment>
  </commentList>
</comments>
</file>

<file path=xl/comments2.xml><?xml version="1.0" encoding="utf-8"?>
<comments xmlns="http://schemas.openxmlformats.org/spreadsheetml/2006/main">
  <authors>
    <author>IMG</author>
  </authors>
  <commentList>
    <comment ref="J73" authorId="0" guid="{428E9216-6485-441F-9AA8-74E8CF97886B}" shapeId="0">
      <text>
        <r>
          <rPr>
            <b/>
            <sz val="9"/>
            <color indexed="81"/>
            <rFont val="Tahoma"/>
            <family val="2"/>
          </rPr>
          <t>IMG:</t>
        </r>
        <r>
          <rPr>
            <sz val="9"/>
            <color indexed="81"/>
            <rFont val="Tahoma"/>
            <family val="2"/>
          </rPr>
          <t xml:space="preserve">
minus 2 to avoid trilpe counting the Bird Studies, Canada CRADA</t>
        </r>
      </text>
    </comment>
    <comment ref="K73" authorId="0" guid="{09E9BD86-8A94-4CA8-A549-F70FA5B1C5DE}" shapeId="0">
      <text>
        <r>
          <rPr>
            <b/>
            <sz val="9"/>
            <color indexed="81"/>
            <rFont val="Tahoma"/>
            <family val="2"/>
          </rPr>
          <t>IMG:</t>
        </r>
        <r>
          <rPr>
            <sz val="9"/>
            <color indexed="81"/>
            <rFont val="Tahoma"/>
            <family val="2"/>
          </rPr>
          <t xml:space="preserve">
minus 2 to avoid trilpe counting the Bird Studies, Canada CRADA</t>
        </r>
      </text>
    </comment>
    <comment ref="J74" authorId="0" guid="{B6CC23DC-AD5F-4CB1-BF00-9D724B25E5C3}" shapeId="0">
      <text>
        <r>
          <rPr>
            <b/>
            <sz val="9"/>
            <color indexed="81"/>
            <rFont val="Tahoma"/>
            <family val="2"/>
          </rPr>
          <t>IMG:</t>
        </r>
        <r>
          <rPr>
            <sz val="9"/>
            <color indexed="81"/>
            <rFont val="Tahoma"/>
            <family val="2"/>
          </rPr>
          <t xml:space="preserve">
minus 2 to avoid trilpe counting the Bird Studies, Canada CRADA</t>
        </r>
      </text>
    </comment>
    <comment ref="K79" authorId="0" guid="{13C61FAF-757E-4AA1-B384-9CB5AED6538E}" shapeId="0">
      <text>
        <r>
          <rPr>
            <b/>
            <sz val="9"/>
            <color indexed="81"/>
            <rFont val="Tahoma"/>
            <family val="2"/>
          </rPr>
          <t>IMG:</t>
        </r>
        <r>
          <rPr>
            <sz val="9"/>
            <color indexed="81"/>
            <rFont val="Tahoma"/>
            <family val="2"/>
          </rPr>
          <t xml:space="preserve">
minus 2 to avoid trilpe counting the Bird Studies, Canada CRADA</t>
        </r>
      </text>
    </comment>
  </commentList>
</comments>
</file>

<file path=xl/comments3.xml><?xml version="1.0" encoding="utf-8"?>
<comments xmlns="http://schemas.openxmlformats.org/spreadsheetml/2006/main">
  <authors>
    <author>IMG</author>
  </authors>
  <commentList>
    <comment ref="J73" authorId="0" guid="{B5BF08F7-69A4-4980-81D3-F52A2789848F}" shapeId="0">
      <text>
        <r>
          <rPr>
            <b/>
            <sz val="9"/>
            <color indexed="81"/>
            <rFont val="Tahoma"/>
            <family val="2"/>
          </rPr>
          <t>IMG:</t>
        </r>
        <r>
          <rPr>
            <sz val="9"/>
            <color indexed="81"/>
            <rFont val="Tahoma"/>
            <family val="2"/>
          </rPr>
          <t xml:space="preserve">
minus 2 to avoid trilpe counting the Bird Studies, Canada CRADA</t>
        </r>
      </text>
    </comment>
    <comment ref="J79" authorId="0" guid="{89961C0A-71EB-4E12-9D16-84BE250EC76B}" shapeId="0">
      <text>
        <r>
          <rPr>
            <b/>
            <sz val="9"/>
            <color indexed="81"/>
            <rFont val="Tahoma"/>
            <family val="2"/>
          </rPr>
          <t>IMG:</t>
        </r>
        <r>
          <rPr>
            <sz val="9"/>
            <color indexed="81"/>
            <rFont val="Tahoma"/>
            <family val="2"/>
          </rPr>
          <t xml:space="preserve">
minus 2 to avoid trilpe counting the Bird Studies, Canada CRADA</t>
        </r>
      </text>
    </comment>
  </commentList>
</comments>
</file>

<file path=xl/sharedStrings.xml><?xml version="1.0" encoding="utf-8"?>
<sst xmlns="http://schemas.openxmlformats.org/spreadsheetml/2006/main" count="935" uniqueCount="104">
  <si>
    <t>Number of small businesses involved in active CRADAs</t>
  </si>
  <si>
    <t>Newly executed traditional CRADAs</t>
  </si>
  <si>
    <t>Non-traditional CRADAs</t>
  </si>
  <si>
    <t>Active non-traditional CRADAs</t>
  </si>
  <si>
    <t>Newly executed non-traditional CRADAs</t>
  </si>
  <si>
    <t xml:space="preserve">Invention Disclosures </t>
  </si>
  <si>
    <t xml:space="preserve">Number of new inventions disclosed </t>
  </si>
  <si>
    <t xml:space="preserve">Patents </t>
  </si>
  <si>
    <t xml:space="preserve">Number of patent applications filed </t>
  </si>
  <si>
    <t xml:space="preserve">Number of patents received </t>
  </si>
  <si>
    <t>Income Bearing Licenses</t>
  </si>
  <si>
    <t>Exclusive licenses</t>
  </si>
  <si>
    <t>Partially exclusive licenses</t>
  </si>
  <si>
    <t>Non-exclusive licenses</t>
  </si>
  <si>
    <t>Average (months)</t>
  </si>
  <si>
    <t>Minimum (months)</t>
  </si>
  <si>
    <t>Maximum (months)</t>
  </si>
  <si>
    <t>Licenses terminated for cause</t>
  </si>
  <si>
    <t>Elapsed Amount of Time for Granting Licenses</t>
  </si>
  <si>
    <t>Enter “0” to report that there are no incidences of a mechanism that is being used by the agency.  Enter "N/A" to report that data is not available at time of report.  Enter "N/R" to report that data is not reported due to its proprietary nature. Add rows and interpretive notes as needed.</t>
  </si>
  <si>
    <t xml:space="preserve">Number of income bearing licenses </t>
  </si>
  <si>
    <t>CRADAs</t>
  </si>
  <si>
    <t>Enter “0” to report that there are no incidences of a mechanism that is being used by the agency.  Enter "N/A" to report that data is not available at time of report. Add rows and interpretive notes as needed.</t>
  </si>
  <si>
    <t>Enter “0” to report that there are no incidences of a mechanism that is being used by the agency. Enter "N/A" to report that data is not available at time of report. Add rows and interpretive notes as needed.</t>
  </si>
  <si>
    <t xml:space="preserve">Earned Royalty Income </t>
  </si>
  <si>
    <t>Earned Royalty Income from top 1% of licenses</t>
  </si>
  <si>
    <t>Earned Royalty Income from top 5% of licenses</t>
  </si>
  <si>
    <t>Earned Royalty Income from top 20% of licenses</t>
  </si>
  <si>
    <t>Minimum Earned Royalty Income</t>
  </si>
  <si>
    <t>Maximum Earned Royalty Income</t>
  </si>
  <si>
    <t>Median Earned Royalty Income</t>
  </si>
  <si>
    <t>Disposition of Earned Royalty Income</t>
  </si>
  <si>
    <t xml:space="preserve">Total amount of Earned Royalty Income received </t>
  </si>
  <si>
    <t xml:space="preserve">Percent of Earned Royalty Income distributed to inventors </t>
  </si>
  <si>
    <t xml:space="preserve">Percent of Earned Royalty Income distributed to the agency or laboratory </t>
  </si>
  <si>
    <t>(Add agency specific metrics)</t>
  </si>
  <si>
    <t>Number of active CRADAs</t>
  </si>
  <si>
    <t>Number of newly executed CRADAs</t>
  </si>
  <si>
    <t>Active traditional CRADAs</t>
  </si>
  <si>
    <t>Table 4: CRADAs</t>
  </si>
  <si>
    <t>Active CRADAs with small business involvement</t>
  </si>
  <si>
    <t>Table 5: Other Performance Measures Deemed Important by the Agency</t>
  </si>
  <si>
    <t>Table 3: Licensing Income</t>
  </si>
  <si>
    <t>Guidance for Preparing Annual Agency Technology Transfer Reports</t>
  </si>
  <si>
    <t>Under the Technology Transfer Commercialization Act</t>
  </si>
  <si>
    <t>Traditional CRADAs</t>
  </si>
  <si>
    <t>Accompaning Tables for</t>
  </si>
  <si>
    <t>Table 2: Income Bearing Licenses</t>
  </si>
  <si>
    <t>Table 1: Invention Disclosures and Patents</t>
  </si>
  <si>
    <t>Metric</t>
  </si>
  <si>
    <t>Licenses, Total Active</t>
  </si>
  <si>
    <t>New Licenses</t>
  </si>
  <si>
    <t>Invention Licenses, Total Active</t>
  </si>
  <si>
    <t>New Invention Licenses</t>
  </si>
  <si>
    <t>Income Bearing Licenses, Total Active</t>
  </si>
  <si>
    <t>Income Bearing Exclusive Licenses</t>
  </si>
  <si>
    <t>Table 3A: License Activity</t>
  </si>
  <si>
    <t>FY 2015</t>
  </si>
  <si>
    <t>FY 2014</t>
  </si>
  <si>
    <t>FY 2013</t>
  </si>
  <si>
    <t>FY 2012</t>
  </si>
  <si>
    <t>FY 2011</t>
  </si>
  <si>
    <t>FY 2016</t>
  </si>
  <si>
    <t>Other collaborative R&amp;D relationships</t>
  </si>
  <si>
    <t>(Collaborative Agreements), total active in the FY</t>
  </si>
  <si>
    <t>New, executed in the FY</t>
  </si>
  <si>
    <t>Total income (all licenses active in FY)</t>
  </si>
  <si>
    <t>% of total income distributed to inventors</t>
  </si>
  <si>
    <t>% of total income distributed to other</t>
  </si>
  <si>
    <t>Total amount of ERI distributed</t>
  </si>
  <si>
    <t xml:space="preserve">   % of total income distributed to inventors</t>
  </si>
  <si>
    <t xml:space="preserve">   % of total income distributed to other</t>
  </si>
  <si>
    <t xml:space="preserve">   % of distributed to inventors</t>
  </si>
  <si>
    <t>Total income from patent licenses</t>
  </si>
  <si>
    <t xml:space="preserve"> Total income distributed</t>
  </si>
  <si>
    <t>NA</t>
  </si>
  <si>
    <t/>
  </si>
  <si>
    <t>N/A</t>
  </si>
  <si>
    <t>FY 2017</t>
  </si>
  <si>
    <t>Invention Disclosures</t>
  </si>
  <si>
    <t>Number of new inventions disclosed</t>
  </si>
  <si>
    <t>Patents</t>
  </si>
  <si>
    <t>Number of patent applications filed</t>
  </si>
  <si>
    <t>Number of patents received</t>
  </si>
  <si>
    <t>Number of income bearing licenses</t>
  </si>
  <si>
    <t>Total income distributed</t>
  </si>
  <si>
    <t>% of distributed to inventors</t>
  </si>
  <si>
    <t>Earned Royalty Income</t>
  </si>
  <si>
    <t>Total amount of Earned Royalty Income received</t>
  </si>
  <si>
    <t>Percent of Earned Royalty Income distributed to inventors</t>
  </si>
  <si>
    <t>Percent of Earned Royalty Income distributed to the agency or laboratory</t>
  </si>
  <si>
    <t>Enter “0” to report that there are no incidences of a mechanism that is being used by the agency. Enter "N/A" to report that data is not available at time of report. Enter "N/R" to report that data is not reported due to its proprietary nature. Add rows and interpretive notes as needed.</t>
  </si>
  <si>
    <t>USGS</t>
  </si>
  <si>
    <t>BoR</t>
  </si>
  <si>
    <t>NPS</t>
  </si>
  <si>
    <t>BLM</t>
  </si>
  <si>
    <t>Total</t>
  </si>
  <si>
    <t>FWS</t>
  </si>
  <si>
    <t>For Preparing Annual DOI Technology Transfer Reports</t>
  </si>
  <si>
    <t>Tables</t>
  </si>
  <si>
    <t>BOEM</t>
  </si>
  <si>
    <t>Enter “0” to report that there are no incidences of a mechanism that is being used by the agency.  Enter "N/A" to report that data is not available at time of report. Add rows and interpretive notes as needed. *To avoid overcounting for the Bird Studies, Canada, CRADA, have subtracted out 1 CRADA for FWS and BOEM (each), starting 2017. Affected cells are highlighted.</t>
  </si>
  <si>
    <t>FY 2018</t>
  </si>
  <si>
    <t>see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</si>
</sst>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22222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color rgb="FF222222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/>
    <xf numFmtId="0" fontId="4" fillId="0" borderId="0" xfId="0" applyFont="1"/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/>
    <xf numFmtId="0" fontId="3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164" fontId="2" fillId="0" borderId="2" xfId="0" applyNumberFormat="1" applyFont="1" applyBorder="1"/>
    <xf numFmtId="0" fontId="1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12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/>
    </xf>
    <xf numFmtId="0" fontId="2" fillId="0" borderId="4" xfId="0" applyFont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/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 indent="2"/>
    </xf>
    <xf numFmtId="0" fontId="16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/>
    <xf numFmtId="164" fontId="17" fillId="0" borderId="2" xfId="0" applyNumberFormat="1" applyFont="1" applyBorder="1"/>
    <xf numFmtId="0" fontId="20" fillId="0" borderId="2" xfId="0" applyFont="1" applyBorder="1"/>
    <xf numFmtId="0" fontId="19" fillId="0" borderId="2" xfId="0" applyFont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vertical="center"/>
    </xf>
    <xf numFmtId="0" fontId="17" fillId="5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6" xfId="0" applyFont="1" applyBorder="1"/>
    <xf numFmtId="0" fontId="5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 indent="2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9" fontId="2" fillId="0" borderId="2" xfId="0" applyNumberFormat="1" applyFont="1" applyBorder="1"/>
    <xf numFmtId="164" fontId="2" fillId="0" borderId="2" xfId="0" applyNumberFormat="1" applyFont="1" applyBorder="1"/>
    <xf numFmtId="0" fontId="13" fillId="0" borderId="0" xfId="0" applyFont="1"/>
    <xf numFmtId="0" fontId="13" fillId="0" borderId="2" xfId="0" applyFont="1" applyBorder="1" applyAlignment="1">
      <alignment vertical="center" wrapText="1"/>
    </xf>
    <xf numFmtId="164" fontId="13" fillId="0" borderId="2" xfId="0" applyNumberFormat="1" applyFont="1" applyBorder="1"/>
    <xf numFmtId="0" fontId="3" fillId="0" borderId="0" xfId="0" applyFont="1"/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/>
    <xf numFmtId="9" fontId="3" fillId="0" borderId="2" xfId="0" applyNumberFormat="1" applyFont="1" applyBorder="1"/>
    <xf numFmtId="164" fontId="13" fillId="5" borderId="2" xfId="0" applyNumberFormat="1" applyFont="1" applyFill="1" applyBorder="1"/>
    <xf numFmtId="164" fontId="13" fillId="0" borderId="2" xfId="0" applyNumberFormat="1" applyFont="1" applyFill="1" applyBorder="1"/>
    <xf numFmtId="0" fontId="2" fillId="0" borderId="2" xfId="0" applyFont="1" applyFill="1" applyBorder="1"/>
    <xf numFmtId="165" fontId="2" fillId="0" borderId="0" xfId="0" applyNumberFormat="1" applyFont="1"/>
    <xf numFmtId="164" fontId="2" fillId="0" borderId="2" xfId="0" applyNumberFormat="1" applyFont="1" applyFill="1" applyBorder="1"/>
    <xf numFmtId="0" fontId="12" fillId="0" borderId="2" xfId="0" applyFont="1" applyBorder="1"/>
    <xf numFmtId="0" fontId="8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5" borderId="2" xfId="0" applyFont="1" applyFill="1" applyBorder="1" applyAlignment="1">
      <alignment horizontal="left" vertical="center" wrapText="1"/>
    </xf>
    <xf numFmtId="1" fontId="2" fillId="5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8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1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3" fillId="0" borderId="2" xfId="0" applyFont="1" applyBorder="1"/>
    <xf numFmtId="0" fontId="3" fillId="0" borderId="2" xfId="0" applyFont="1" applyBorder="1"/>
    <xf numFmtId="0" fontId="4" fillId="0" borderId="0" xfId="0" applyFont="1" applyAlignment="1">
      <alignment horizontal="center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0" fillId="6" borderId="20" xfId="0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0" xfId="0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right" wrapText="1"/>
    </xf>
    <xf numFmtId="0" fontId="0" fillId="0" borderId="11" xfId="0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6" fontId="7" fillId="0" borderId="20" xfId="0" applyNumberFormat="1" applyFont="1" applyBorder="1" applyAlignment="1">
      <alignment horizontal="right" wrapText="1"/>
    </xf>
    <xf numFmtId="0" fontId="7" fillId="0" borderId="20" xfId="0" applyFont="1" applyBorder="1" applyAlignment="1">
      <alignment horizontal="right" wrapText="1"/>
    </xf>
    <xf numFmtId="0" fontId="24" fillId="0" borderId="20" xfId="0" applyFont="1" applyBorder="1" applyAlignment="1">
      <alignment vertical="center" wrapText="1"/>
    </xf>
    <xf numFmtId="9" fontId="8" fillId="0" borderId="20" xfId="0" applyNumberFormat="1" applyFont="1" applyBorder="1" applyAlignment="1">
      <alignment horizontal="right" wrapText="1"/>
    </xf>
    <xf numFmtId="0" fontId="0" fillId="0" borderId="20" xfId="0" applyBorder="1" applyAlignment="1">
      <alignment vertical="top" wrapText="1"/>
    </xf>
    <xf numFmtId="6" fontId="8" fillId="0" borderId="20" xfId="0" applyNumberFormat="1" applyFont="1" applyBorder="1" applyAlignment="1">
      <alignment horizontal="right" wrapText="1"/>
    </xf>
    <xf numFmtId="9" fontId="8" fillId="0" borderId="20" xfId="0" applyNumberFormat="1" applyFont="1" applyBorder="1" applyAlignment="1">
      <alignment wrapText="1"/>
    </xf>
    <xf numFmtId="0" fontId="0" fillId="0" borderId="15" xfId="0" applyBorder="1" applyAlignment="1">
      <alignment vertical="center"/>
    </xf>
    <xf numFmtId="0" fontId="25" fillId="0" borderId="20" xfId="0" applyFont="1" applyBorder="1" applyAlignment="1">
      <alignment wrapText="1"/>
    </xf>
    <xf numFmtId="0" fontId="0" fillId="3" borderId="20" xfId="0" applyFill="1" applyBorder="1" applyAlignment="1">
      <alignment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9" fontId="13" fillId="0" borderId="2" xfId="0" applyNumberFormat="1" applyFont="1" applyBorder="1"/>
    <xf numFmtId="1" fontId="17" fillId="0" borderId="2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right" vertical="center"/>
    </xf>
    <xf numFmtId="166" fontId="13" fillId="0" borderId="2" xfId="2" applyNumberFormat="1" applyFont="1" applyBorder="1"/>
    <xf numFmtId="166" fontId="2" fillId="0" borderId="2" xfId="2" applyNumberFormat="1" applyFont="1" applyBorder="1"/>
    <xf numFmtId="0" fontId="17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2" xfId="0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/>
    <xf numFmtId="0" fontId="0" fillId="0" borderId="12" xfId="0" applyBorder="1" applyAlignment="1">
      <alignment vertical="top" wrapText="1"/>
    </xf>
    <xf numFmtId="0" fontId="0" fillId="0" borderId="24" xfId="0" applyBorder="1" applyAlignment="1">
      <alignment wrapText="1"/>
    </xf>
    <xf numFmtId="0" fontId="0" fillId="6" borderId="2" xfId="0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166" fontId="2" fillId="0" borderId="2" xfId="0" applyNumberFormat="1" applyFont="1" applyBorder="1"/>
    <xf numFmtId="9" fontId="2" fillId="0" borderId="2" xfId="0" applyNumberFormat="1" applyFont="1" applyFill="1" applyBorder="1"/>
    <xf numFmtId="1" fontId="2" fillId="0" borderId="2" xfId="0" applyNumberFormat="1" applyFont="1" applyBorder="1"/>
    <xf numFmtId="164" fontId="2" fillId="5" borderId="2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7" borderId="2" xfId="0" applyFont="1" applyFill="1" applyBorder="1" applyAlignment="1">
      <alignment horizontal="left" vertical="center" wrapText="1"/>
    </xf>
    <xf numFmtId="0" fontId="2" fillId="7" borderId="2" xfId="0" applyFont="1" applyFill="1" applyBorder="1"/>
    <xf numFmtId="0" fontId="12" fillId="7" borderId="2" xfId="0" applyFont="1" applyFill="1" applyBorder="1"/>
    <xf numFmtId="0" fontId="2" fillId="7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1" fontId="2" fillId="7" borderId="2" xfId="0" applyNumberFormat="1" applyFont="1" applyFill="1" applyBorder="1"/>
    <xf numFmtId="9" fontId="2" fillId="0" borderId="2" xfId="3" applyFont="1" applyBorder="1"/>
    <xf numFmtId="0" fontId="0" fillId="0" borderId="11" xfId="0" applyBorder="1" applyAlignment="1">
      <alignment horizontal="right"/>
    </xf>
    <xf numFmtId="166" fontId="2" fillId="0" borderId="2" xfId="2" applyNumberFormat="1" applyFont="1" applyFill="1" applyBorder="1"/>
    <xf numFmtId="0" fontId="4" fillId="0" borderId="10" xfId="0" applyFont="1" applyBorder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22" fillId="0" borderId="21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0" fontId="22" fillId="0" borderId="23" xfId="0" applyFont="1" applyBorder="1" applyAlignment="1">
      <alignment vertical="top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22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/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/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4" fillId="0" borderId="2" xfId="0" applyFont="1" applyBorder="1" applyAlignment="1">
      <alignment horizontal="left" vertical="top" wrapText="1"/>
    </xf>
    <xf numFmtId="0" fontId="15" fillId="0" borderId="2" xfId="0" applyFont="1" applyBorder="1" applyAlignment="1"/>
    <xf numFmtId="0" fontId="17" fillId="0" borderId="2" xfId="0" applyFont="1" applyBorder="1" applyAlignment="1">
      <alignment horizontal="center"/>
    </xf>
  </cellXfs>
  <cellStyles count="4">
    <cellStyle name="Currency" xfId="2" builtin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5617800-1C55-4821-8F03-65034F18CA4E}" diskRevisions="1" revisionId="4" version="4">
  <header guid="{7125F3C9-AA2B-4379-B404-20DF01251844}" dateTime="2019-03-08T10:34:15" maxSheetId="9" userName="IMG" r:id="rId3">
    <sheetIdMap count="8">
      <sheetId val="1"/>
      <sheetId val="2"/>
      <sheetId val="3"/>
      <sheetId val="4"/>
      <sheetId val="5"/>
      <sheetId val="6"/>
      <sheetId val="7"/>
      <sheetId val="8"/>
    </sheetIdMap>
  </header>
  <header guid="{95617800-1C55-4821-8F03-65034F18CA4E}" dateTime="2019-09-03T15:34:29" maxSheetId="9" userName="Imgoklany" r:id="rId4" minRId="3" maxRId="4">
    <sheetIdMap count="8">
      <sheetId val="1"/>
      <sheetId val="2"/>
      <sheetId val="3"/>
      <sheetId val="4"/>
      <sheetId val="5"/>
      <sheetId val="6"/>
      <sheetId val="7"/>
      <sheetId val="8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2" cell="K61" guid="{00000000-0000-0000-0000-000000000000}" action="delete" author="IMG"/>
  <rfmt sheetId="2" sqref="K61">
    <dxf>
      <fill>
        <patternFill patternType="none">
          <bgColor auto="1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E40 E45">
    <dxf>
      <fill>
        <patternFill patternType="none">
          <bgColor auto="1"/>
        </patternFill>
      </fill>
    </dxf>
  </rfmt>
  <rfmt sheetId="4" sqref="J10:K14">
    <dxf>
      <fill>
        <patternFill patternType="none">
          <bgColor auto="1"/>
        </patternFill>
      </fill>
    </dxf>
  </rfmt>
  <rfmt sheetId="4" sqref="K73:K80">
    <dxf>
      <fill>
        <patternFill patternType="none">
          <bgColor auto="1"/>
        </patternFill>
      </fill>
    </dxf>
  </rfmt>
  <rdn rId="0" localSheetId="1" customView="1" name="Z_5FB72AAD_ECEA_4422_8E45_8800DA688AC2_.wvu.PrintArea" hidden="1" oldHidden="1">
    <formula>USGS!$A$4:$K$69</formula>
  </rdn>
  <rcv guid="{5FB72AAD-ECEA-4422-8E45-8800DA688AC2}" action="add"/>
  <rsnm rId="3" sheetId="7" oldName="[Technology_transfer_workbook FY2011-FY2018 Final.xlsx]DOI Total by FY" newName="[Technology_transfer_workbook FY2011-FY2018 Final.xlsx]DOI Total FY11-18"/>
  <rsnm rId="4" sheetId="8" oldName="[Technology_transfer_workbook FY2011-FY2018 Final.xlsx]DOI Total by Bureaus for FY" newName="[Technology_transfer_workbook FY2011-FY2018 Final.xlsx]DOI Total by Bureau - FY 2018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7125F3C9-AA2B-4379-B404-20DF01251844}" name="IMG" id="-841578996" dateTime="2019-03-06T08:03:22"/>
  <userInfo guid="{7125F3C9-AA2B-4379-B404-20DF01251844}" name="IMG" id="-841597138" dateTime="2019-04-09T11:02:5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107"/>
  <sheetViews>
    <sheetView topLeftCell="E19" zoomScaleNormal="100" workbookViewId="0">
      <selection activeCell="K73" sqref="K73"/>
    </sheetView>
  </sheetViews>
  <sheetFormatPr defaultColWidth="8.6640625" defaultRowHeight="15.6" x14ac:dyDescent="0.3"/>
  <cols>
    <col min="1" max="1" width="8" style="88" bestFit="1" customWidth="1"/>
    <col min="2" max="2" width="4.5546875" style="216" customWidth="1"/>
    <col min="3" max="3" width="50.5546875" style="87" customWidth="1"/>
    <col min="4" max="9" width="10.5546875" style="86" customWidth="1"/>
    <col min="10" max="10" width="10.44140625" style="86" customWidth="1"/>
    <col min="11" max="11" width="11.109375" style="86" customWidth="1"/>
    <col min="12" max="12" width="8.6640625" style="86"/>
    <col min="13" max="13" width="10.109375" style="86" bestFit="1" customWidth="1"/>
    <col min="14" max="14" width="68.88671875" style="86" bestFit="1" customWidth="1"/>
    <col min="15" max="16384" width="8.6640625" style="86"/>
  </cols>
  <sheetData>
    <row r="2" spans="1:11" x14ac:dyDescent="0.3">
      <c r="B2" s="236" t="s">
        <v>46</v>
      </c>
      <c r="C2" s="236"/>
      <c r="D2" s="236"/>
      <c r="E2" s="236"/>
      <c r="F2" s="236"/>
      <c r="G2" s="236"/>
      <c r="H2" s="236"/>
      <c r="I2" s="236"/>
      <c r="J2" s="236"/>
    </row>
    <row r="3" spans="1:11" x14ac:dyDescent="0.3">
      <c r="B3" s="236" t="s">
        <v>43</v>
      </c>
      <c r="C3" s="236"/>
      <c r="D3" s="236"/>
      <c r="E3" s="236"/>
      <c r="F3" s="236"/>
      <c r="G3" s="236"/>
      <c r="H3" s="236"/>
      <c r="I3" s="236"/>
      <c r="J3" s="236"/>
    </row>
    <row r="4" spans="1:11" x14ac:dyDescent="0.3">
      <c r="B4" s="236" t="s">
        <v>44</v>
      </c>
      <c r="C4" s="236"/>
      <c r="D4" s="236"/>
      <c r="E4" s="236"/>
      <c r="F4" s="236"/>
      <c r="G4" s="236"/>
      <c r="H4" s="236"/>
      <c r="I4" s="236"/>
      <c r="J4" s="236"/>
    </row>
    <row r="5" spans="1:11" x14ac:dyDescent="0.3">
      <c r="B5" s="236"/>
      <c r="C5" s="236"/>
      <c r="D5" s="236"/>
      <c r="E5" s="236"/>
      <c r="F5" s="236"/>
      <c r="G5" s="236"/>
      <c r="H5" s="236"/>
      <c r="I5" s="236"/>
      <c r="J5" s="236"/>
      <c r="K5" s="98"/>
    </row>
    <row r="6" spans="1:11" x14ac:dyDescent="0.3">
      <c r="A6" s="89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x14ac:dyDescent="0.3">
      <c r="A7" s="89"/>
      <c r="B7" s="235" t="s">
        <v>48</v>
      </c>
      <c r="C7" s="235"/>
      <c r="D7" s="235"/>
      <c r="E7" s="235"/>
      <c r="F7" s="235"/>
      <c r="G7" s="235"/>
      <c r="H7" s="235"/>
      <c r="I7" s="235"/>
      <c r="J7" s="235"/>
    </row>
    <row r="8" spans="1:11" s="100" customFormat="1" ht="30" customHeight="1" x14ac:dyDescent="0.3">
      <c r="A8" s="99"/>
      <c r="B8" s="129"/>
      <c r="C8" s="129"/>
      <c r="D8" s="129" t="s">
        <v>61</v>
      </c>
      <c r="E8" s="129" t="s">
        <v>60</v>
      </c>
      <c r="F8" s="129" t="s">
        <v>59</v>
      </c>
      <c r="G8" s="129" t="s">
        <v>58</v>
      </c>
      <c r="H8" s="129" t="s">
        <v>57</v>
      </c>
      <c r="I8" s="129" t="s">
        <v>62</v>
      </c>
      <c r="J8" s="129" t="s">
        <v>78</v>
      </c>
      <c r="K8" s="129" t="s">
        <v>102</v>
      </c>
    </row>
    <row r="9" spans="1:11" x14ac:dyDescent="0.3">
      <c r="B9" s="217"/>
      <c r="C9" s="105" t="s">
        <v>5</v>
      </c>
      <c r="D9" s="102"/>
      <c r="E9" s="102"/>
      <c r="F9" s="102"/>
      <c r="G9" s="102"/>
      <c r="H9" s="102"/>
      <c r="I9" s="102"/>
      <c r="J9" s="102"/>
      <c r="K9" s="102"/>
    </row>
    <row r="10" spans="1:11" x14ac:dyDescent="0.3">
      <c r="B10" s="217">
        <v>1</v>
      </c>
      <c r="C10" s="103" t="s">
        <v>6</v>
      </c>
      <c r="D10" s="102">
        <v>3</v>
      </c>
      <c r="E10" s="102">
        <v>6</v>
      </c>
      <c r="F10" s="102">
        <v>6</v>
      </c>
      <c r="G10" s="102">
        <v>4</v>
      </c>
      <c r="H10" s="102">
        <v>7</v>
      </c>
      <c r="I10" s="102">
        <v>6</v>
      </c>
      <c r="J10" s="102">
        <v>10</v>
      </c>
      <c r="K10" s="102">
        <v>7</v>
      </c>
    </row>
    <row r="11" spans="1:11" x14ac:dyDescent="0.3">
      <c r="B11" s="217"/>
      <c r="C11" s="106"/>
      <c r="D11" s="102"/>
      <c r="E11" s="102"/>
      <c r="F11" s="102"/>
      <c r="G11" s="102"/>
      <c r="H11" s="102"/>
      <c r="I11" s="102"/>
      <c r="J11" s="102"/>
      <c r="K11" s="102"/>
    </row>
    <row r="12" spans="1:11" x14ac:dyDescent="0.3">
      <c r="B12" s="217"/>
      <c r="C12" s="105" t="s">
        <v>7</v>
      </c>
      <c r="D12" s="102"/>
      <c r="E12" s="102"/>
      <c r="F12" s="102"/>
      <c r="G12" s="102"/>
      <c r="H12" s="102"/>
      <c r="I12" s="102"/>
      <c r="J12" s="102"/>
      <c r="K12" s="102"/>
    </row>
    <row r="13" spans="1:11" x14ac:dyDescent="0.3">
      <c r="B13" s="217">
        <v>2</v>
      </c>
      <c r="C13" s="103" t="s">
        <v>8</v>
      </c>
      <c r="D13" s="102">
        <v>1</v>
      </c>
      <c r="E13" s="102">
        <v>2</v>
      </c>
      <c r="F13" s="102">
        <v>7</v>
      </c>
      <c r="G13" s="102">
        <v>3</v>
      </c>
      <c r="H13" s="102">
        <v>7</v>
      </c>
      <c r="I13" s="119">
        <v>2</v>
      </c>
      <c r="J13" s="102">
        <v>4</v>
      </c>
      <c r="K13" s="102">
        <v>6</v>
      </c>
    </row>
    <row r="14" spans="1:11" x14ac:dyDescent="0.3">
      <c r="B14" s="217">
        <v>3</v>
      </c>
      <c r="C14" s="103" t="s">
        <v>9</v>
      </c>
      <c r="D14" s="102">
        <v>0</v>
      </c>
      <c r="E14" s="102">
        <v>2</v>
      </c>
      <c r="F14" s="102">
        <v>4</v>
      </c>
      <c r="G14" s="102">
        <v>2</v>
      </c>
      <c r="H14" s="102">
        <v>2</v>
      </c>
      <c r="I14" s="119">
        <v>0</v>
      </c>
      <c r="J14" s="102">
        <v>3</v>
      </c>
      <c r="K14" s="102">
        <v>4</v>
      </c>
    </row>
    <row r="15" spans="1:11" x14ac:dyDescent="0.3">
      <c r="A15" s="89"/>
      <c r="B15" s="217"/>
      <c r="C15" s="103"/>
      <c r="D15" s="102"/>
      <c r="E15" s="102"/>
      <c r="F15" s="102"/>
      <c r="G15" s="102"/>
      <c r="H15" s="102"/>
      <c r="I15" s="102"/>
      <c r="J15" s="102"/>
      <c r="K15" s="102"/>
    </row>
    <row r="16" spans="1:11" ht="27" customHeight="1" x14ac:dyDescent="0.3">
      <c r="A16" s="89"/>
      <c r="B16" s="229" t="s">
        <v>23</v>
      </c>
      <c r="C16" s="230"/>
      <c r="D16" s="230"/>
      <c r="E16" s="230"/>
      <c r="F16" s="230"/>
      <c r="G16" s="230"/>
      <c r="H16" s="230"/>
      <c r="I16" s="230"/>
      <c r="J16" s="231"/>
      <c r="K16" s="90"/>
    </row>
    <row r="17" spans="1:11" x14ac:dyDescent="0.3">
      <c r="A17" s="89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x14ac:dyDescent="0.3">
      <c r="A18" s="86"/>
      <c r="B18" s="92"/>
      <c r="C18" s="93"/>
      <c r="D18" s="90"/>
      <c r="E18" s="90"/>
      <c r="F18" s="90"/>
      <c r="G18" s="90"/>
      <c r="H18" s="90"/>
      <c r="I18" s="90"/>
      <c r="J18" s="90"/>
      <c r="K18" s="90"/>
    </row>
    <row r="19" spans="1:11" x14ac:dyDescent="0.3">
      <c r="B19" s="235" t="s">
        <v>47</v>
      </c>
      <c r="C19" s="235"/>
      <c r="D19" s="235"/>
      <c r="E19" s="235"/>
      <c r="F19" s="235"/>
      <c r="G19" s="235"/>
      <c r="H19" s="235"/>
      <c r="I19" s="235"/>
      <c r="J19" s="235"/>
      <c r="K19" s="90"/>
    </row>
    <row r="20" spans="1:11" ht="31.95" customHeight="1" x14ac:dyDescent="0.3">
      <c r="B20" s="130"/>
      <c r="C20" s="131"/>
      <c r="D20" s="129" t="s">
        <v>61</v>
      </c>
      <c r="E20" s="129" t="s">
        <v>60</v>
      </c>
      <c r="F20" s="129" t="s">
        <v>59</v>
      </c>
      <c r="G20" s="129" t="s">
        <v>58</v>
      </c>
      <c r="H20" s="129" t="s">
        <v>57</v>
      </c>
      <c r="I20" s="129" t="s">
        <v>62</v>
      </c>
      <c r="J20" s="129" t="s">
        <v>78</v>
      </c>
      <c r="K20" s="129" t="s">
        <v>102</v>
      </c>
    </row>
    <row r="21" spans="1:11" x14ac:dyDescent="0.3">
      <c r="B21" s="217"/>
      <c r="C21" s="105" t="s">
        <v>10</v>
      </c>
      <c r="D21" s="102"/>
      <c r="E21" s="102"/>
      <c r="F21" s="102"/>
      <c r="G21" s="102"/>
      <c r="H21" s="102"/>
      <c r="I21" s="102"/>
      <c r="J21" s="102"/>
      <c r="K21" s="102"/>
    </row>
    <row r="22" spans="1:11" x14ac:dyDescent="0.3">
      <c r="B22" s="217">
        <v>4</v>
      </c>
      <c r="C22" s="103" t="s">
        <v>20</v>
      </c>
      <c r="D22" s="102">
        <v>19</v>
      </c>
      <c r="E22" s="102">
        <v>19</v>
      </c>
      <c r="F22" s="119">
        <v>13</v>
      </c>
      <c r="G22" s="102">
        <v>12</v>
      </c>
      <c r="H22" s="102">
        <v>15</v>
      </c>
      <c r="I22" s="102">
        <v>14</v>
      </c>
      <c r="J22" s="102">
        <v>11</v>
      </c>
      <c r="K22" s="102">
        <v>13</v>
      </c>
    </row>
    <row r="23" spans="1:11" x14ac:dyDescent="0.3">
      <c r="B23" s="217">
        <v>5</v>
      </c>
      <c r="C23" s="104" t="s">
        <v>11</v>
      </c>
      <c r="D23" s="102">
        <v>3</v>
      </c>
      <c r="E23" s="102">
        <v>12</v>
      </c>
      <c r="F23" s="102">
        <v>4</v>
      </c>
      <c r="G23" s="102">
        <v>5</v>
      </c>
      <c r="H23" s="102">
        <v>7</v>
      </c>
      <c r="I23" s="102">
        <v>8</v>
      </c>
      <c r="J23" s="102">
        <v>7</v>
      </c>
      <c r="K23" s="102">
        <v>8</v>
      </c>
    </row>
    <row r="24" spans="1:11" x14ac:dyDescent="0.3">
      <c r="B24" s="217">
        <v>6</v>
      </c>
      <c r="C24" s="104" t="s">
        <v>12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72">
        <v>0</v>
      </c>
      <c r="K24" s="72">
        <v>0</v>
      </c>
    </row>
    <row r="25" spans="1:11" x14ac:dyDescent="0.3">
      <c r="B25" s="217">
        <v>7</v>
      </c>
      <c r="C25" s="104" t="s">
        <v>13</v>
      </c>
      <c r="D25" s="102">
        <v>16</v>
      </c>
      <c r="E25" s="102">
        <v>7</v>
      </c>
      <c r="F25" s="102">
        <v>9</v>
      </c>
      <c r="G25" s="102">
        <v>7</v>
      </c>
      <c r="H25" s="102">
        <v>8</v>
      </c>
      <c r="I25" s="102">
        <v>6</v>
      </c>
      <c r="J25" s="102">
        <v>4</v>
      </c>
      <c r="K25" s="102">
        <v>6</v>
      </c>
    </row>
    <row r="26" spans="1:11" x14ac:dyDescent="0.3">
      <c r="B26" s="217"/>
      <c r="C26" s="106"/>
      <c r="D26" s="102"/>
      <c r="E26" s="102"/>
      <c r="F26" s="102"/>
      <c r="G26" s="102"/>
      <c r="H26" s="102"/>
      <c r="I26" s="102"/>
      <c r="J26" s="102"/>
      <c r="K26" s="102"/>
    </row>
    <row r="27" spans="1:11" x14ac:dyDescent="0.3">
      <c r="B27" s="217"/>
      <c r="C27" s="101" t="s">
        <v>18</v>
      </c>
      <c r="D27" s="102"/>
      <c r="E27" s="102"/>
      <c r="F27" s="102"/>
      <c r="G27" s="102"/>
      <c r="H27" s="102"/>
      <c r="I27" s="102"/>
      <c r="J27" s="102"/>
      <c r="K27" s="102"/>
    </row>
    <row r="28" spans="1:11" x14ac:dyDescent="0.3">
      <c r="B28" s="217">
        <v>8</v>
      </c>
      <c r="C28" s="104" t="s">
        <v>14</v>
      </c>
      <c r="D28" s="102">
        <v>12</v>
      </c>
      <c r="E28" s="102">
        <v>12</v>
      </c>
      <c r="F28" s="102">
        <v>12</v>
      </c>
      <c r="G28" s="102">
        <v>12</v>
      </c>
      <c r="H28" s="102">
        <v>4.5</v>
      </c>
      <c r="I28" s="119" t="s">
        <v>77</v>
      </c>
      <c r="J28" s="102">
        <v>7.5</v>
      </c>
      <c r="K28" s="102">
        <v>7</v>
      </c>
    </row>
    <row r="29" spans="1:11" x14ac:dyDescent="0.3">
      <c r="B29" s="217">
        <v>9</v>
      </c>
      <c r="C29" s="104" t="s">
        <v>15</v>
      </c>
      <c r="D29" s="102">
        <v>12</v>
      </c>
      <c r="E29" s="102">
        <v>12</v>
      </c>
      <c r="F29" s="102">
        <v>12</v>
      </c>
      <c r="G29" s="102">
        <v>12</v>
      </c>
      <c r="H29" s="102">
        <v>2</v>
      </c>
      <c r="I29" s="119" t="s">
        <v>77</v>
      </c>
      <c r="J29" s="102">
        <v>3</v>
      </c>
      <c r="K29" s="102">
        <v>7</v>
      </c>
    </row>
    <row r="30" spans="1:11" x14ac:dyDescent="0.3">
      <c r="B30" s="217">
        <v>10</v>
      </c>
      <c r="C30" s="104" t="s">
        <v>16</v>
      </c>
      <c r="D30" s="102">
        <v>12</v>
      </c>
      <c r="E30" s="102">
        <v>12</v>
      </c>
      <c r="F30" s="102">
        <v>12</v>
      </c>
      <c r="G30" s="102">
        <v>12</v>
      </c>
      <c r="H30" s="102">
        <v>8</v>
      </c>
      <c r="I30" s="119" t="s">
        <v>77</v>
      </c>
      <c r="J30" s="102">
        <v>12</v>
      </c>
      <c r="K30" s="102">
        <v>7</v>
      </c>
    </row>
    <row r="31" spans="1:11" x14ac:dyDescent="0.3">
      <c r="B31" s="217"/>
      <c r="C31" s="104"/>
      <c r="D31" s="102"/>
      <c r="E31" s="102"/>
      <c r="F31" s="102"/>
      <c r="G31" s="102"/>
      <c r="H31" s="102"/>
      <c r="I31" s="102"/>
      <c r="J31" s="102"/>
      <c r="K31" s="102"/>
    </row>
    <row r="32" spans="1:11" x14ac:dyDescent="0.3">
      <c r="B32" s="144"/>
      <c r="C32" s="104"/>
      <c r="D32" s="102"/>
      <c r="E32" s="102"/>
      <c r="F32" s="102"/>
      <c r="G32" s="102"/>
      <c r="H32" s="102"/>
      <c r="I32" s="102"/>
      <c r="J32" s="102"/>
      <c r="K32" s="102"/>
    </row>
    <row r="33" spans="2:11" s="86" customFormat="1" x14ac:dyDescent="0.3">
      <c r="B33" s="217"/>
      <c r="C33" s="104"/>
      <c r="D33" s="102"/>
      <c r="E33" s="102"/>
      <c r="F33" s="102"/>
      <c r="G33" s="102"/>
      <c r="H33" s="102"/>
      <c r="I33" s="102"/>
      <c r="J33" s="102"/>
      <c r="K33" s="102"/>
    </row>
    <row r="34" spans="2:11" s="86" customFormat="1" x14ac:dyDescent="0.3">
      <c r="B34" s="217"/>
      <c r="C34" s="103"/>
      <c r="D34" s="102"/>
      <c r="E34" s="102"/>
      <c r="F34" s="102"/>
      <c r="G34" s="102"/>
      <c r="H34" s="102"/>
      <c r="I34" s="102"/>
      <c r="J34" s="102"/>
      <c r="K34" s="102"/>
    </row>
    <row r="35" spans="2:11" s="86" customFormat="1" ht="28.95" customHeight="1" x14ac:dyDescent="0.3">
      <c r="B35" s="229" t="s">
        <v>22</v>
      </c>
      <c r="C35" s="230"/>
      <c r="D35" s="230"/>
      <c r="E35" s="230"/>
      <c r="F35" s="230"/>
      <c r="G35" s="230"/>
      <c r="H35" s="230"/>
      <c r="I35" s="230"/>
      <c r="J35" s="231"/>
      <c r="K35" s="90"/>
    </row>
    <row r="36" spans="2:11" s="86" customFormat="1" x14ac:dyDescent="0.3">
      <c r="B36" s="96"/>
      <c r="C36" s="96"/>
      <c r="D36" s="96"/>
      <c r="E36" s="96"/>
      <c r="F36" s="96"/>
      <c r="G36" s="96"/>
      <c r="H36" s="96"/>
      <c r="I36" s="96"/>
      <c r="J36" s="96"/>
      <c r="K36" s="96"/>
    </row>
    <row r="37" spans="2:11" s="86" customFormat="1" x14ac:dyDescent="0.3">
      <c r="B37" s="228" t="s">
        <v>42</v>
      </c>
      <c r="C37" s="228"/>
      <c r="D37" s="228"/>
      <c r="E37" s="228"/>
      <c r="F37" s="228"/>
      <c r="G37" s="228"/>
      <c r="H37" s="228"/>
      <c r="I37" s="228"/>
      <c r="J37" s="228"/>
      <c r="K37" s="90"/>
    </row>
    <row r="38" spans="2:11" s="86" customFormat="1" ht="33" customHeight="1" x14ac:dyDescent="0.3">
      <c r="B38" s="130"/>
      <c r="C38" s="131"/>
      <c r="D38" s="129" t="s">
        <v>61</v>
      </c>
      <c r="E38" s="129" t="s">
        <v>60</v>
      </c>
      <c r="F38" s="129" t="s">
        <v>59</v>
      </c>
      <c r="G38" s="129" t="s">
        <v>58</v>
      </c>
      <c r="H38" s="129" t="s">
        <v>57</v>
      </c>
      <c r="I38" s="129" t="s">
        <v>62</v>
      </c>
      <c r="J38" s="129" t="s">
        <v>78</v>
      </c>
      <c r="K38" s="129" t="s">
        <v>102</v>
      </c>
    </row>
    <row r="39" spans="2:11" s="110" customFormat="1" ht="16.2" x14ac:dyDescent="0.35">
      <c r="B39" s="133"/>
      <c r="C39" s="111" t="s">
        <v>66</v>
      </c>
      <c r="D39" s="117">
        <v>103963</v>
      </c>
      <c r="E39" s="112">
        <v>64651</v>
      </c>
      <c r="F39" s="118">
        <v>82754</v>
      </c>
      <c r="G39" s="118">
        <v>50773</v>
      </c>
      <c r="H39" s="112">
        <v>85785</v>
      </c>
      <c r="I39" s="118">
        <v>78232</v>
      </c>
      <c r="J39" s="187">
        <v>47642.27</v>
      </c>
      <c r="K39" s="187">
        <v>35875</v>
      </c>
    </row>
    <row r="40" spans="2:11" s="110" customFormat="1" ht="16.2" x14ac:dyDescent="0.35">
      <c r="B40" s="133"/>
      <c r="C40" s="111" t="s">
        <v>74</v>
      </c>
      <c r="D40" s="117">
        <v>103963</v>
      </c>
      <c r="E40" s="112">
        <v>64651</v>
      </c>
      <c r="F40" s="118">
        <v>82754</v>
      </c>
      <c r="G40" s="118">
        <v>50773</v>
      </c>
      <c r="H40" s="112">
        <v>85785</v>
      </c>
      <c r="I40" s="118">
        <v>78232</v>
      </c>
      <c r="J40" s="187">
        <v>47642</v>
      </c>
      <c r="K40" s="187">
        <v>35875</v>
      </c>
    </row>
    <row r="41" spans="2:11" s="110" customFormat="1" ht="16.2" x14ac:dyDescent="0.35">
      <c r="B41" s="133"/>
      <c r="C41" s="114" t="s">
        <v>70</v>
      </c>
      <c r="D41" s="116">
        <v>0.68</v>
      </c>
      <c r="E41" s="116">
        <v>0.68</v>
      </c>
      <c r="F41" s="116">
        <v>0.68</v>
      </c>
      <c r="G41" s="116">
        <v>0.68</v>
      </c>
      <c r="H41" s="116">
        <v>0.68</v>
      </c>
      <c r="I41" s="116">
        <v>0.68</v>
      </c>
      <c r="J41" s="184">
        <v>0.49</v>
      </c>
      <c r="K41" s="184">
        <v>0.68</v>
      </c>
    </row>
    <row r="42" spans="2:11" s="110" customFormat="1" ht="16.2" x14ac:dyDescent="0.35">
      <c r="B42" s="133"/>
      <c r="C42" s="114" t="s">
        <v>71</v>
      </c>
      <c r="D42" s="116">
        <v>0.32</v>
      </c>
      <c r="E42" s="116">
        <v>0.32</v>
      </c>
      <c r="F42" s="116">
        <v>0.32</v>
      </c>
      <c r="G42" s="116">
        <v>0.32</v>
      </c>
      <c r="H42" s="116">
        <v>0.32</v>
      </c>
      <c r="I42" s="116">
        <v>0.32</v>
      </c>
      <c r="J42" s="184">
        <v>0.15</v>
      </c>
      <c r="K42" s="184">
        <v>0.32</v>
      </c>
    </row>
    <row r="43" spans="2:11" s="110" customFormat="1" ht="16.2" x14ac:dyDescent="0.35">
      <c r="B43" s="133"/>
      <c r="C43" s="111"/>
      <c r="D43" s="117"/>
      <c r="E43" s="112"/>
      <c r="F43" s="112"/>
      <c r="G43" s="112"/>
      <c r="H43" s="112"/>
      <c r="I43" s="112"/>
      <c r="J43" s="153"/>
      <c r="K43" s="153"/>
    </row>
    <row r="44" spans="2:11" s="110" customFormat="1" ht="16.2" x14ac:dyDescent="0.35">
      <c r="B44" s="133"/>
      <c r="C44" s="111" t="s">
        <v>73</v>
      </c>
      <c r="D44" s="117">
        <v>103963</v>
      </c>
      <c r="E44" s="112">
        <v>64651</v>
      </c>
      <c r="F44" s="118">
        <v>82754</v>
      </c>
      <c r="G44" s="118">
        <v>50773</v>
      </c>
      <c r="H44" s="112">
        <v>85785</v>
      </c>
      <c r="I44" s="118">
        <v>78232</v>
      </c>
      <c r="J44" s="187">
        <v>47642</v>
      </c>
      <c r="K44" s="187">
        <v>35875</v>
      </c>
    </row>
    <row r="45" spans="2:11" s="110" customFormat="1" ht="16.2" x14ac:dyDescent="0.35">
      <c r="B45" s="133"/>
      <c r="C45" s="111" t="s">
        <v>74</v>
      </c>
      <c r="D45" s="117">
        <v>103963</v>
      </c>
      <c r="E45" s="112">
        <v>64651</v>
      </c>
      <c r="F45" s="118">
        <v>82754</v>
      </c>
      <c r="G45" s="118">
        <v>50773</v>
      </c>
      <c r="H45" s="112">
        <v>85785</v>
      </c>
      <c r="I45" s="118">
        <v>78232</v>
      </c>
      <c r="J45" s="187">
        <v>30209</v>
      </c>
      <c r="K45" s="187">
        <v>35875</v>
      </c>
    </row>
    <row r="46" spans="2:11" s="113" customFormat="1" x14ac:dyDescent="0.3">
      <c r="B46" s="134"/>
      <c r="C46" s="114" t="s">
        <v>72</v>
      </c>
      <c r="D46" s="116">
        <v>0.68</v>
      </c>
      <c r="E46" s="116">
        <v>0.68</v>
      </c>
      <c r="F46" s="116">
        <v>0.68</v>
      </c>
      <c r="G46" s="116">
        <v>0.68</v>
      </c>
      <c r="H46" s="116">
        <v>0.68</v>
      </c>
      <c r="I46" s="116">
        <v>0.68</v>
      </c>
      <c r="J46" s="116">
        <v>0.49</v>
      </c>
      <c r="K46" s="116">
        <v>0.68</v>
      </c>
    </row>
    <row r="47" spans="2:11" s="113" customFormat="1" x14ac:dyDescent="0.3">
      <c r="B47" s="134"/>
      <c r="C47" s="114" t="s">
        <v>71</v>
      </c>
      <c r="D47" s="116">
        <v>0.32</v>
      </c>
      <c r="E47" s="116">
        <v>0.32</v>
      </c>
      <c r="F47" s="116">
        <v>0.32</v>
      </c>
      <c r="G47" s="116">
        <v>0.32</v>
      </c>
      <c r="H47" s="116">
        <v>0.32</v>
      </c>
      <c r="I47" s="116">
        <v>0.32</v>
      </c>
      <c r="J47" s="116">
        <v>0.15</v>
      </c>
      <c r="K47" s="116">
        <v>0.32</v>
      </c>
    </row>
    <row r="48" spans="2:11" s="113" customFormat="1" x14ac:dyDescent="0.3">
      <c r="B48" s="134"/>
      <c r="C48" s="114"/>
      <c r="D48" s="108"/>
      <c r="E48" s="116"/>
      <c r="F48" s="115"/>
      <c r="G48" s="115"/>
      <c r="H48" s="115"/>
      <c r="I48" s="115"/>
      <c r="J48" s="116"/>
      <c r="K48" s="116"/>
    </row>
    <row r="49" spans="2:22" s="113" customFormat="1" x14ac:dyDescent="0.3">
      <c r="B49" s="134"/>
      <c r="C49" s="114"/>
      <c r="D49" s="108"/>
      <c r="E49" s="116"/>
      <c r="F49" s="115"/>
      <c r="G49" s="115"/>
      <c r="H49" s="115"/>
      <c r="I49" s="115"/>
      <c r="J49" s="154"/>
      <c r="K49" s="154"/>
    </row>
    <row r="50" spans="2:22" s="86" customFormat="1" x14ac:dyDescent="0.3">
      <c r="B50" s="217"/>
      <c r="C50" s="101" t="s">
        <v>24</v>
      </c>
      <c r="D50" s="102"/>
      <c r="E50" s="102"/>
      <c r="F50" s="102"/>
      <c r="G50" s="102"/>
      <c r="H50" s="102"/>
      <c r="I50" s="102"/>
      <c r="J50" s="102"/>
      <c r="K50" s="102"/>
    </row>
    <row r="51" spans="2:22" s="86" customFormat="1" x14ac:dyDescent="0.3">
      <c r="B51" s="217">
        <v>11</v>
      </c>
      <c r="C51" s="103" t="s">
        <v>25</v>
      </c>
      <c r="D51" s="109">
        <v>16313</v>
      </c>
      <c r="E51" s="109">
        <v>13857</v>
      </c>
      <c r="F51" s="109">
        <v>22152</v>
      </c>
      <c r="G51" s="109">
        <v>13845</v>
      </c>
      <c r="H51" s="109">
        <f>H56</f>
        <v>40655</v>
      </c>
      <c r="I51" s="121">
        <v>27959.72</v>
      </c>
      <c r="J51" s="188">
        <v>14370</v>
      </c>
      <c r="K51" s="188">
        <v>9317</v>
      </c>
    </row>
    <row r="52" spans="2:22" s="86" customFormat="1" x14ac:dyDescent="0.3">
      <c r="B52" s="217">
        <v>12</v>
      </c>
      <c r="C52" s="103" t="s">
        <v>26</v>
      </c>
      <c r="D52" s="109">
        <v>16313</v>
      </c>
      <c r="E52" s="109">
        <v>13857</v>
      </c>
      <c r="F52" s="109">
        <v>22152</v>
      </c>
      <c r="G52" s="109">
        <v>13845</v>
      </c>
      <c r="H52" s="109">
        <f>H56</f>
        <v>40655</v>
      </c>
      <c r="I52" s="121">
        <v>27960</v>
      </c>
      <c r="J52" s="188">
        <v>14370</v>
      </c>
      <c r="K52" s="188">
        <v>9317</v>
      </c>
    </row>
    <row r="53" spans="2:22" s="86" customFormat="1" x14ac:dyDescent="0.3">
      <c r="B53" s="217">
        <v>13</v>
      </c>
      <c r="C53" s="103" t="s">
        <v>27</v>
      </c>
      <c r="D53" s="109">
        <v>32698</v>
      </c>
      <c r="E53" s="109">
        <v>36156</v>
      </c>
      <c r="F53" s="109">
        <v>35662</v>
      </c>
      <c r="G53" s="109">
        <f>G52+12148</f>
        <v>25993</v>
      </c>
      <c r="H53" s="109">
        <f>H56+5605+6658+5100</f>
        <v>58018</v>
      </c>
      <c r="I53" s="121">
        <v>43259.72</v>
      </c>
      <c r="J53" s="188">
        <v>23166</v>
      </c>
      <c r="K53" s="188">
        <v>16035</v>
      </c>
    </row>
    <row r="54" spans="2:22" s="86" customFormat="1" x14ac:dyDescent="0.3">
      <c r="B54" s="102"/>
      <c r="C54" s="102"/>
      <c r="D54" s="109"/>
      <c r="E54" s="109"/>
      <c r="F54" s="109"/>
      <c r="G54" s="109"/>
      <c r="H54" s="109"/>
      <c r="I54" s="109"/>
      <c r="J54" s="102"/>
      <c r="K54" s="102"/>
    </row>
    <row r="55" spans="2:22" s="86" customFormat="1" x14ac:dyDescent="0.3">
      <c r="B55" s="217">
        <v>14</v>
      </c>
      <c r="C55" s="103" t="s">
        <v>28</v>
      </c>
      <c r="D55" s="109">
        <v>500</v>
      </c>
      <c r="E55" s="109">
        <v>500</v>
      </c>
      <c r="F55" s="109">
        <v>500</v>
      </c>
      <c r="G55" s="109">
        <v>500</v>
      </c>
      <c r="H55" s="109">
        <v>500</v>
      </c>
      <c r="I55" s="121">
        <v>500</v>
      </c>
      <c r="J55" s="188">
        <v>2500</v>
      </c>
      <c r="K55" s="188">
        <v>425</v>
      </c>
    </row>
    <row r="56" spans="2:22" s="86" customFormat="1" x14ac:dyDescent="0.3">
      <c r="B56" s="217">
        <v>15</v>
      </c>
      <c r="C56" s="103" t="s">
        <v>29</v>
      </c>
      <c r="D56" s="109">
        <v>21940</v>
      </c>
      <c r="E56" s="109">
        <v>20685</v>
      </c>
      <c r="F56" s="109">
        <v>11815</v>
      </c>
      <c r="G56" s="109">
        <v>13845</v>
      </c>
      <c r="H56" s="109">
        <f>15011+25644</f>
        <v>40655</v>
      </c>
      <c r="I56" s="121">
        <v>27960</v>
      </c>
      <c r="J56" s="188">
        <v>14371</v>
      </c>
      <c r="K56" s="188">
        <v>9318</v>
      </c>
    </row>
    <row r="57" spans="2:22" s="86" customFormat="1" x14ac:dyDescent="0.3">
      <c r="B57" s="217">
        <v>16</v>
      </c>
      <c r="C57" s="103" t="s">
        <v>30</v>
      </c>
      <c r="D57" s="109">
        <v>5471</v>
      </c>
      <c r="E57" s="109">
        <v>3402</v>
      </c>
      <c r="F57" s="109">
        <v>6365</v>
      </c>
      <c r="G57" s="109">
        <v>4231</v>
      </c>
      <c r="H57" s="109">
        <v>5719</v>
      </c>
      <c r="I57" s="121">
        <v>5587.98</v>
      </c>
      <c r="J57" s="188">
        <v>2918</v>
      </c>
      <c r="K57" s="188">
        <v>2759</v>
      </c>
      <c r="M57" s="120"/>
    </row>
    <row r="58" spans="2:22" s="86" customFormat="1" x14ac:dyDescent="0.3">
      <c r="B58" s="217"/>
      <c r="C58" s="103"/>
      <c r="D58" s="109"/>
      <c r="E58" s="109"/>
      <c r="F58" s="109"/>
      <c r="G58" s="109"/>
      <c r="H58" s="109"/>
      <c r="I58" s="109"/>
      <c r="J58" s="102"/>
      <c r="K58" s="102"/>
      <c r="P58" s="92"/>
      <c r="Q58" s="94"/>
      <c r="R58" s="90"/>
      <c r="S58" s="90"/>
      <c r="T58" s="90"/>
      <c r="U58" s="90"/>
      <c r="V58" s="90"/>
    </row>
    <row r="59" spans="2:22" s="86" customFormat="1" x14ac:dyDescent="0.3">
      <c r="B59" s="217"/>
      <c r="C59" s="105" t="s">
        <v>31</v>
      </c>
      <c r="D59" s="109"/>
      <c r="E59" s="109"/>
      <c r="F59" s="109"/>
      <c r="G59" s="109"/>
      <c r="H59" s="109"/>
      <c r="I59" s="109"/>
      <c r="J59" s="102"/>
      <c r="K59" s="102"/>
    </row>
    <row r="60" spans="2:22" s="86" customFormat="1" ht="18" customHeight="1" x14ac:dyDescent="0.3">
      <c r="B60" s="217">
        <v>17</v>
      </c>
      <c r="C60" s="103" t="s">
        <v>32</v>
      </c>
      <c r="D60" s="109">
        <v>103963</v>
      </c>
      <c r="E60" s="109">
        <v>64651</v>
      </c>
      <c r="F60" s="121">
        <v>82754</v>
      </c>
      <c r="G60" s="121">
        <v>50773</v>
      </c>
      <c r="H60" s="109">
        <v>85785</v>
      </c>
      <c r="I60" s="109">
        <v>78232</v>
      </c>
      <c r="J60" s="188">
        <v>47642</v>
      </c>
      <c r="K60" s="188">
        <v>35875</v>
      </c>
    </row>
    <row r="61" spans="2:22" s="86" customFormat="1" ht="18" customHeight="1" x14ac:dyDescent="0.3">
      <c r="B61" s="217"/>
      <c r="C61" s="103" t="s">
        <v>69</v>
      </c>
      <c r="D61" s="109">
        <v>103963</v>
      </c>
      <c r="E61" s="109">
        <v>64651</v>
      </c>
      <c r="F61" s="121">
        <v>82754</v>
      </c>
      <c r="G61" s="121">
        <v>50773</v>
      </c>
      <c r="H61" s="109">
        <v>85785</v>
      </c>
      <c r="I61" s="109">
        <v>78232</v>
      </c>
      <c r="J61" s="188">
        <v>46642</v>
      </c>
      <c r="K61" s="188">
        <v>35875</v>
      </c>
    </row>
    <row r="62" spans="2:22" s="86" customFormat="1" ht="31.2" x14ac:dyDescent="0.3">
      <c r="B62" s="217">
        <v>18</v>
      </c>
      <c r="C62" s="103" t="s">
        <v>33</v>
      </c>
      <c r="D62" s="108">
        <v>0.68</v>
      </c>
      <c r="E62" s="108">
        <v>0.68</v>
      </c>
      <c r="F62" s="108">
        <v>0.68</v>
      </c>
      <c r="G62" s="108">
        <v>0.68</v>
      </c>
      <c r="H62" s="108">
        <v>0.68</v>
      </c>
      <c r="I62" s="108">
        <v>0.68</v>
      </c>
      <c r="J62" s="108">
        <v>0.49</v>
      </c>
      <c r="K62" s="225">
        <v>0.68</v>
      </c>
    </row>
    <row r="63" spans="2:22" s="86" customFormat="1" ht="34.200000000000003" customHeight="1" x14ac:dyDescent="0.3">
      <c r="B63" s="217">
        <v>19</v>
      </c>
      <c r="C63" s="103" t="s">
        <v>34</v>
      </c>
      <c r="D63" s="108">
        <v>0.32</v>
      </c>
      <c r="E63" s="108">
        <v>0.32</v>
      </c>
      <c r="F63" s="108">
        <v>0.32</v>
      </c>
      <c r="G63" s="108">
        <v>0.32</v>
      </c>
      <c r="H63" s="108">
        <v>0.32</v>
      </c>
      <c r="I63" s="108">
        <v>0.32</v>
      </c>
      <c r="J63" s="108">
        <v>0.15</v>
      </c>
      <c r="K63" s="108">
        <v>0.32</v>
      </c>
    </row>
    <row r="64" spans="2:22" s="86" customFormat="1" ht="22.2" customHeight="1" x14ac:dyDescent="0.3">
      <c r="B64" s="217"/>
      <c r="C64" s="103"/>
      <c r="D64" s="108"/>
      <c r="E64" s="102"/>
      <c r="F64" s="102"/>
      <c r="G64" s="102"/>
      <c r="H64" s="102"/>
      <c r="I64" s="102"/>
      <c r="J64" s="102"/>
      <c r="K64" s="102"/>
    </row>
    <row r="65" spans="2:11" s="86" customFormat="1" x14ac:dyDescent="0.3">
      <c r="B65" s="217"/>
      <c r="C65" s="103"/>
      <c r="D65" s="102"/>
      <c r="E65" s="102"/>
      <c r="F65" s="102"/>
      <c r="G65" s="102"/>
      <c r="H65" s="102"/>
      <c r="I65" s="102"/>
      <c r="J65" s="102"/>
      <c r="K65" s="102"/>
    </row>
    <row r="66" spans="2:11" s="86" customFormat="1" x14ac:dyDescent="0.3">
      <c r="B66" s="217">
        <v>20</v>
      </c>
      <c r="C66" s="103" t="s">
        <v>17</v>
      </c>
      <c r="D66" s="102">
        <v>0</v>
      </c>
      <c r="E66" s="102">
        <v>0</v>
      </c>
      <c r="F66" s="102">
        <v>0</v>
      </c>
      <c r="G66" s="102">
        <v>0</v>
      </c>
      <c r="H66" s="102">
        <v>0</v>
      </c>
      <c r="I66" s="119">
        <v>0</v>
      </c>
      <c r="J66" s="102">
        <v>0</v>
      </c>
      <c r="K66" s="102">
        <v>1</v>
      </c>
    </row>
    <row r="67" spans="2:11" s="86" customFormat="1" x14ac:dyDescent="0.3">
      <c r="B67" s="232"/>
      <c r="C67" s="233"/>
      <c r="D67" s="233"/>
      <c r="E67" s="233"/>
      <c r="F67" s="233"/>
      <c r="G67" s="233"/>
      <c r="H67" s="233"/>
      <c r="I67" s="233"/>
      <c r="J67" s="234"/>
      <c r="K67" s="90"/>
    </row>
    <row r="68" spans="2:11" s="86" customFormat="1" ht="40.200000000000003" customHeight="1" x14ac:dyDescent="0.3">
      <c r="B68" s="229" t="s">
        <v>19</v>
      </c>
      <c r="C68" s="230"/>
      <c r="D68" s="230"/>
      <c r="E68" s="230"/>
      <c r="F68" s="230"/>
      <c r="G68" s="230"/>
      <c r="H68" s="230"/>
      <c r="I68" s="230"/>
      <c r="J68" s="231"/>
      <c r="K68" s="90"/>
    </row>
    <row r="69" spans="2:11" s="86" customFormat="1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</row>
    <row r="70" spans="2:11" s="86" customFormat="1" x14ac:dyDescent="0.3">
      <c r="B70" s="228" t="s">
        <v>39</v>
      </c>
      <c r="C70" s="228"/>
      <c r="D70" s="228"/>
      <c r="E70" s="228"/>
      <c r="F70" s="228"/>
      <c r="G70" s="228"/>
      <c r="H70" s="228"/>
      <c r="I70" s="228"/>
      <c r="J70" s="228"/>
      <c r="K70" s="90"/>
    </row>
    <row r="71" spans="2:11" s="86" customFormat="1" ht="37.950000000000003" customHeight="1" x14ac:dyDescent="0.3">
      <c r="B71" s="130"/>
      <c r="C71" s="131"/>
      <c r="D71" s="129" t="s">
        <v>61</v>
      </c>
      <c r="E71" s="129" t="s">
        <v>60</v>
      </c>
      <c r="F71" s="129" t="s">
        <v>59</v>
      </c>
      <c r="G71" s="129" t="s">
        <v>58</v>
      </c>
      <c r="H71" s="129" t="s">
        <v>57</v>
      </c>
      <c r="I71" s="129" t="s">
        <v>62</v>
      </c>
      <c r="J71" s="129" t="s">
        <v>78</v>
      </c>
      <c r="K71" s="129" t="s">
        <v>102</v>
      </c>
    </row>
    <row r="72" spans="2:11" s="86" customFormat="1" x14ac:dyDescent="0.3">
      <c r="B72" s="217"/>
      <c r="C72" s="101" t="s">
        <v>21</v>
      </c>
      <c r="D72" s="102"/>
      <c r="E72" s="102"/>
      <c r="F72" s="102"/>
      <c r="G72" s="102"/>
      <c r="H72" s="102"/>
      <c r="I72" s="102"/>
      <c r="J72" s="102"/>
      <c r="K72" s="102"/>
    </row>
    <row r="73" spans="2:11" s="86" customFormat="1" x14ac:dyDescent="0.3">
      <c r="B73" s="217">
        <v>21</v>
      </c>
      <c r="C73" s="103" t="s">
        <v>36</v>
      </c>
      <c r="D73" s="102">
        <v>334</v>
      </c>
      <c r="E73" s="102">
        <v>365</v>
      </c>
      <c r="F73" s="102">
        <v>464</v>
      </c>
      <c r="G73" s="102">
        <v>587</v>
      </c>
      <c r="H73" s="119">
        <v>814</v>
      </c>
      <c r="I73" s="102">
        <f>I79+I83</f>
        <v>858</v>
      </c>
      <c r="J73" s="102">
        <v>817</v>
      </c>
      <c r="K73" s="102">
        <v>726</v>
      </c>
    </row>
    <row r="74" spans="2:11" s="86" customFormat="1" x14ac:dyDescent="0.3">
      <c r="B74" s="217">
        <v>22</v>
      </c>
      <c r="C74" s="103" t="s">
        <v>37</v>
      </c>
      <c r="D74" s="102">
        <v>283</v>
      </c>
      <c r="E74" s="102">
        <v>283</v>
      </c>
      <c r="F74" s="102">
        <v>376</v>
      </c>
      <c r="G74" s="102">
        <v>418</v>
      </c>
      <c r="H74" s="119">
        <v>585</v>
      </c>
      <c r="I74" s="119">
        <f>I80+I84</f>
        <v>506</v>
      </c>
      <c r="J74" s="119">
        <v>470</v>
      </c>
      <c r="K74" s="119">
        <v>418</v>
      </c>
    </row>
    <row r="75" spans="2:11" s="86" customFormat="1" x14ac:dyDescent="0.3">
      <c r="B75" s="217">
        <v>23</v>
      </c>
      <c r="C75" s="103" t="s">
        <v>40</v>
      </c>
      <c r="D75" s="102"/>
      <c r="E75" s="102"/>
      <c r="F75" s="102"/>
      <c r="G75" s="102"/>
      <c r="H75" s="119"/>
      <c r="I75" s="119"/>
      <c r="J75" s="119"/>
      <c r="K75" s="119"/>
    </row>
    <row r="76" spans="2:11" s="86" customFormat="1" x14ac:dyDescent="0.3">
      <c r="B76" s="217">
        <v>24</v>
      </c>
      <c r="C76" s="102" t="s">
        <v>0</v>
      </c>
      <c r="D76" s="102"/>
      <c r="E76" s="102"/>
      <c r="F76" s="102"/>
      <c r="G76" s="102"/>
      <c r="H76" s="119"/>
      <c r="I76" s="119"/>
      <c r="J76" s="119"/>
      <c r="K76" s="119"/>
    </row>
    <row r="77" spans="2:11" s="86" customFormat="1" x14ac:dyDescent="0.3">
      <c r="B77" s="217"/>
      <c r="C77" s="103"/>
      <c r="D77" s="102"/>
      <c r="E77" s="102"/>
      <c r="F77" s="102"/>
      <c r="G77" s="102"/>
      <c r="H77" s="119"/>
      <c r="I77" s="102"/>
      <c r="J77" s="102"/>
      <c r="K77" s="102"/>
    </row>
    <row r="78" spans="2:11" s="86" customFormat="1" x14ac:dyDescent="0.3">
      <c r="B78" s="217"/>
      <c r="C78" s="103" t="s">
        <v>45</v>
      </c>
      <c r="D78" s="102"/>
      <c r="E78" s="102"/>
      <c r="F78" s="102"/>
      <c r="G78" s="102"/>
      <c r="H78" s="119"/>
      <c r="I78" s="102"/>
      <c r="J78" s="102"/>
      <c r="K78" s="102"/>
    </row>
    <row r="79" spans="2:11" s="86" customFormat="1" x14ac:dyDescent="0.3">
      <c r="B79" s="217">
        <v>25</v>
      </c>
      <c r="C79" s="103" t="s">
        <v>38</v>
      </c>
      <c r="D79" s="102">
        <v>10</v>
      </c>
      <c r="E79" s="102">
        <v>17</v>
      </c>
      <c r="F79" s="102">
        <v>14</v>
      </c>
      <c r="G79" s="102">
        <v>27</v>
      </c>
      <c r="H79" s="119">
        <v>31</v>
      </c>
      <c r="I79" s="119">
        <v>29</v>
      </c>
      <c r="J79" s="119">
        <v>49</v>
      </c>
      <c r="K79" s="119">
        <v>49</v>
      </c>
    </row>
    <row r="80" spans="2:11" s="86" customFormat="1" x14ac:dyDescent="0.3">
      <c r="B80" s="217">
        <v>26</v>
      </c>
      <c r="C80" s="103" t="s">
        <v>1</v>
      </c>
      <c r="D80" s="102">
        <v>3</v>
      </c>
      <c r="E80" s="102">
        <v>5</v>
      </c>
      <c r="F80" s="102">
        <v>2</v>
      </c>
      <c r="G80" s="102">
        <v>10</v>
      </c>
      <c r="H80" s="119">
        <v>12</v>
      </c>
      <c r="I80" s="119">
        <v>8</v>
      </c>
      <c r="J80" s="119">
        <v>10</v>
      </c>
      <c r="K80" s="119">
        <v>4</v>
      </c>
    </row>
    <row r="81" spans="1:11" x14ac:dyDescent="0.3">
      <c r="A81" s="86"/>
      <c r="B81" s="217"/>
      <c r="C81" s="105"/>
      <c r="D81" s="102"/>
      <c r="E81" s="102"/>
      <c r="F81" s="102"/>
      <c r="G81" s="102"/>
      <c r="H81" s="119"/>
      <c r="I81" s="102"/>
      <c r="J81" s="102"/>
      <c r="K81" s="102"/>
    </row>
    <row r="82" spans="1:11" x14ac:dyDescent="0.3">
      <c r="A82" s="86"/>
      <c r="B82" s="217"/>
      <c r="C82" s="103" t="s">
        <v>2</v>
      </c>
      <c r="D82" s="102"/>
      <c r="E82" s="102"/>
      <c r="F82" s="102"/>
      <c r="G82" s="102"/>
      <c r="H82" s="119"/>
      <c r="I82" s="102"/>
      <c r="J82" s="102"/>
      <c r="K82" s="102"/>
    </row>
    <row r="83" spans="1:11" x14ac:dyDescent="0.3">
      <c r="A83" s="86"/>
      <c r="B83" s="217">
        <v>27</v>
      </c>
      <c r="C83" s="103" t="s">
        <v>3</v>
      </c>
      <c r="D83" s="102">
        <v>324</v>
      </c>
      <c r="E83" s="102">
        <v>348</v>
      </c>
      <c r="F83" s="102">
        <v>450</v>
      </c>
      <c r="G83" s="102">
        <v>560</v>
      </c>
      <c r="H83" s="119">
        <v>783</v>
      </c>
      <c r="I83" s="102">
        <v>829</v>
      </c>
      <c r="J83" s="102">
        <v>768</v>
      </c>
      <c r="K83" s="102">
        <f>726-49</f>
        <v>677</v>
      </c>
    </row>
    <row r="84" spans="1:11" x14ac:dyDescent="0.3">
      <c r="A84" s="86"/>
      <c r="B84" s="217">
        <v>28</v>
      </c>
      <c r="C84" s="103" t="s">
        <v>4</v>
      </c>
      <c r="D84" s="102">
        <v>280</v>
      </c>
      <c r="E84" s="102">
        <v>278</v>
      </c>
      <c r="F84" s="102">
        <v>374</v>
      </c>
      <c r="G84" s="102">
        <v>408</v>
      </c>
      <c r="H84" s="119">
        <v>573</v>
      </c>
      <c r="I84" s="119">
        <v>498</v>
      </c>
      <c r="J84" s="119">
        <v>460</v>
      </c>
      <c r="K84" s="119">
        <v>414</v>
      </c>
    </row>
    <row r="85" spans="1:11" x14ac:dyDescent="0.3">
      <c r="A85" s="86"/>
      <c r="B85" s="217"/>
      <c r="C85" s="103"/>
      <c r="D85" s="102"/>
      <c r="E85" s="102"/>
      <c r="F85" s="102"/>
      <c r="G85" s="102"/>
      <c r="H85" s="102"/>
      <c r="I85" s="102"/>
      <c r="J85" s="102"/>
      <c r="K85" s="102"/>
    </row>
    <row r="86" spans="1:11" x14ac:dyDescent="0.3">
      <c r="A86" s="86"/>
      <c r="B86" s="217"/>
      <c r="C86" s="101" t="s">
        <v>63</v>
      </c>
      <c r="D86" s="102"/>
      <c r="E86" s="102"/>
      <c r="F86" s="102"/>
      <c r="G86" s="102"/>
      <c r="H86" s="102"/>
      <c r="I86" s="102"/>
      <c r="J86" s="102"/>
      <c r="K86" s="102"/>
    </row>
    <row r="87" spans="1:11" x14ac:dyDescent="0.3">
      <c r="A87" s="86"/>
      <c r="B87" s="217"/>
      <c r="C87" s="103" t="s">
        <v>64</v>
      </c>
      <c r="D87" s="102">
        <v>199</v>
      </c>
      <c r="E87" s="102">
        <v>275</v>
      </c>
      <c r="F87" s="102">
        <v>314</v>
      </c>
      <c r="G87" s="102">
        <v>290</v>
      </c>
      <c r="H87" s="119">
        <v>315</v>
      </c>
      <c r="I87" s="119">
        <v>318</v>
      </c>
      <c r="J87" s="119">
        <v>247</v>
      </c>
      <c r="K87" s="119">
        <v>249</v>
      </c>
    </row>
    <row r="88" spans="1:11" x14ac:dyDescent="0.3">
      <c r="A88" s="86"/>
      <c r="B88" s="217"/>
      <c r="C88" s="122" t="s">
        <v>65</v>
      </c>
      <c r="D88" s="102">
        <v>148</v>
      </c>
      <c r="E88" s="102">
        <v>158</v>
      </c>
      <c r="F88" s="102">
        <v>130</v>
      </c>
      <c r="G88" s="102">
        <v>110</v>
      </c>
      <c r="H88" s="102">
        <v>120</v>
      </c>
      <c r="I88" s="119">
        <v>126</v>
      </c>
      <c r="J88" s="119">
        <v>89</v>
      </c>
      <c r="K88" s="119">
        <v>117</v>
      </c>
    </row>
    <row r="89" spans="1:11" x14ac:dyDescent="0.3">
      <c r="A89" s="86"/>
      <c r="B89" s="232"/>
      <c r="C89" s="233"/>
      <c r="D89" s="233"/>
      <c r="E89" s="233"/>
      <c r="F89" s="233"/>
      <c r="G89" s="233"/>
      <c r="H89" s="233"/>
      <c r="I89" s="233"/>
      <c r="J89" s="234"/>
      <c r="K89" s="90"/>
    </row>
    <row r="90" spans="1:11" ht="28.2" customHeight="1" x14ac:dyDescent="0.3">
      <c r="A90" s="86"/>
      <c r="B90" s="229" t="s">
        <v>22</v>
      </c>
      <c r="C90" s="230"/>
      <c r="D90" s="230"/>
      <c r="E90" s="230"/>
      <c r="F90" s="230"/>
      <c r="G90" s="230"/>
      <c r="H90" s="230"/>
      <c r="I90" s="230"/>
      <c r="J90" s="231"/>
      <c r="K90" s="90"/>
    </row>
    <row r="92" spans="1:11" x14ac:dyDescent="0.3">
      <c r="A92" s="86"/>
      <c r="B92" s="228" t="s">
        <v>41</v>
      </c>
      <c r="C92" s="228"/>
      <c r="D92" s="228"/>
      <c r="E92" s="228"/>
      <c r="F92" s="228"/>
      <c r="G92" s="228"/>
      <c r="H92" s="228"/>
      <c r="I92" s="228"/>
      <c r="J92" s="228"/>
      <c r="K92" s="90"/>
    </row>
    <row r="93" spans="1:11" ht="28.2" customHeight="1" x14ac:dyDescent="0.3">
      <c r="A93" s="86"/>
      <c r="B93" s="130"/>
      <c r="C93" s="131"/>
      <c r="D93" s="129" t="s">
        <v>61</v>
      </c>
      <c r="E93" s="129" t="s">
        <v>60</v>
      </c>
      <c r="F93" s="129" t="s">
        <v>59</v>
      </c>
      <c r="G93" s="129" t="s">
        <v>58</v>
      </c>
      <c r="H93" s="129" t="s">
        <v>57</v>
      </c>
      <c r="I93" s="129" t="s">
        <v>62</v>
      </c>
      <c r="J93" s="129" t="s">
        <v>78</v>
      </c>
      <c r="K93" s="129" t="s">
        <v>102</v>
      </c>
    </row>
    <row r="94" spans="1:11" x14ac:dyDescent="0.3">
      <c r="A94" s="86"/>
      <c r="B94" s="217"/>
      <c r="C94" s="101"/>
      <c r="D94" s="102"/>
      <c r="E94" s="102"/>
      <c r="F94" s="102"/>
      <c r="G94" s="102"/>
      <c r="H94" s="102"/>
      <c r="I94" s="102"/>
      <c r="J94" s="102"/>
      <c r="K94" s="102"/>
    </row>
    <row r="95" spans="1:11" x14ac:dyDescent="0.3">
      <c r="A95" s="86"/>
      <c r="B95" s="217"/>
      <c r="C95" s="107" t="s">
        <v>35</v>
      </c>
      <c r="D95" s="102"/>
      <c r="E95" s="102"/>
      <c r="F95" s="102"/>
      <c r="G95" s="102"/>
      <c r="H95" s="102"/>
      <c r="I95" s="102"/>
      <c r="J95" s="102"/>
      <c r="K95" s="102"/>
    </row>
    <row r="96" spans="1:11" x14ac:dyDescent="0.3">
      <c r="A96" s="86"/>
      <c r="B96" s="217"/>
      <c r="C96" s="103"/>
      <c r="D96" s="102"/>
      <c r="E96" s="102"/>
      <c r="F96" s="102"/>
      <c r="G96" s="102"/>
      <c r="H96" s="102"/>
      <c r="I96" s="102"/>
      <c r="J96" s="102"/>
      <c r="K96" s="102"/>
    </row>
    <row r="97" spans="1:11" x14ac:dyDescent="0.3">
      <c r="A97" s="86"/>
      <c r="B97" s="217"/>
      <c r="C97" s="103"/>
      <c r="D97" s="102"/>
      <c r="E97" s="102"/>
      <c r="F97" s="102"/>
      <c r="G97" s="102"/>
      <c r="H97" s="102"/>
      <c r="I97" s="102"/>
      <c r="J97" s="102"/>
      <c r="K97" s="102"/>
    </row>
    <row r="99" spans="1:11" x14ac:dyDescent="0.3">
      <c r="A99" s="86"/>
    </row>
    <row r="100" spans="1:11" x14ac:dyDescent="0.3">
      <c r="A100" s="86"/>
      <c r="B100" s="228" t="s">
        <v>56</v>
      </c>
      <c r="C100" s="228"/>
      <c r="D100" s="228"/>
      <c r="E100" s="228"/>
      <c r="F100" s="228"/>
      <c r="G100" s="228"/>
      <c r="H100" s="228"/>
      <c r="I100" s="228"/>
      <c r="J100" s="228"/>
      <c r="K100" s="90"/>
    </row>
    <row r="101" spans="1:11" ht="34.950000000000003" customHeight="1" x14ac:dyDescent="0.3">
      <c r="A101" s="86"/>
      <c r="B101" s="126"/>
      <c r="C101" s="132" t="s">
        <v>49</v>
      </c>
      <c r="D101" s="129" t="s">
        <v>61</v>
      </c>
      <c r="E101" s="129" t="s">
        <v>60</v>
      </c>
      <c r="F101" s="129" t="s">
        <v>59</v>
      </c>
      <c r="G101" s="129" t="s">
        <v>58</v>
      </c>
      <c r="H101" s="129" t="s">
        <v>57</v>
      </c>
      <c r="I101" s="129" t="s">
        <v>62</v>
      </c>
      <c r="J101" s="129" t="s">
        <v>78</v>
      </c>
      <c r="K101" s="129" t="s">
        <v>102</v>
      </c>
    </row>
    <row r="102" spans="1:11" x14ac:dyDescent="0.3">
      <c r="A102" s="86"/>
      <c r="B102" s="126"/>
      <c r="C102" s="135" t="s">
        <v>50</v>
      </c>
      <c r="D102" s="136">
        <v>20</v>
      </c>
      <c r="E102" s="136">
        <v>20</v>
      </c>
      <c r="F102" s="136">
        <v>14</v>
      </c>
      <c r="G102" s="137">
        <v>13</v>
      </c>
      <c r="H102" s="136">
        <v>15</v>
      </c>
      <c r="I102" s="145">
        <v>17</v>
      </c>
      <c r="J102" s="185">
        <v>11</v>
      </c>
      <c r="K102" s="185">
        <v>13</v>
      </c>
    </row>
    <row r="103" spans="1:11" x14ac:dyDescent="0.3">
      <c r="A103" s="86"/>
      <c r="B103" s="124"/>
      <c r="C103" s="123" t="s">
        <v>51</v>
      </c>
      <c r="D103" s="138">
        <v>2</v>
      </c>
      <c r="E103" s="138">
        <v>1</v>
      </c>
      <c r="F103" s="139">
        <v>3</v>
      </c>
      <c r="G103" s="137">
        <v>0</v>
      </c>
      <c r="H103" s="139">
        <v>3</v>
      </c>
      <c r="I103" s="146">
        <v>0</v>
      </c>
      <c r="J103" s="186">
        <v>0</v>
      </c>
      <c r="K103" s="186">
        <v>2</v>
      </c>
    </row>
    <row r="104" spans="1:11" x14ac:dyDescent="0.3">
      <c r="A104" s="86"/>
      <c r="B104" s="125"/>
      <c r="C104" s="123" t="s">
        <v>52</v>
      </c>
      <c r="D104" s="138">
        <v>20</v>
      </c>
      <c r="E104" s="138">
        <v>20</v>
      </c>
      <c r="F104" s="140">
        <v>14</v>
      </c>
      <c r="G104" s="141">
        <v>13</v>
      </c>
      <c r="H104" s="139">
        <v>15</v>
      </c>
      <c r="I104" s="146">
        <v>17</v>
      </c>
      <c r="J104" s="186">
        <v>11</v>
      </c>
      <c r="K104" s="186">
        <v>13</v>
      </c>
    </row>
    <row r="105" spans="1:11" x14ac:dyDescent="0.3">
      <c r="A105" s="86"/>
      <c r="B105" s="125"/>
      <c r="C105" s="123" t="s">
        <v>53</v>
      </c>
      <c r="D105" s="138">
        <v>2</v>
      </c>
      <c r="E105" s="138">
        <v>1</v>
      </c>
      <c r="F105" s="140">
        <v>3</v>
      </c>
      <c r="G105" s="141">
        <v>0</v>
      </c>
      <c r="H105" s="139">
        <v>3</v>
      </c>
      <c r="I105" s="146">
        <v>0</v>
      </c>
      <c r="J105" s="186">
        <v>0</v>
      </c>
      <c r="K105" s="186">
        <v>2</v>
      </c>
    </row>
    <row r="106" spans="1:11" x14ac:dyDescent="0.3">
      <c r="A106" s="86"/>
      <c r="B106" s="126"/>
      <c r="C106" s="127" t="s">
        <v>54</v>
      </c>
      <c r="D106" s="142">
        <v>19</v>
      </c>
      <c r="E106" s="142">
        <v>19</v>
      </c>
      <c r="F106" s="143">
        <v>13</v>
      </c>
      <c r="G106" s="137">
        <v>12</v>
      </c>
      <c r="H106" s="143">
        <v>15</v>
      </c>
      <c r="I106" s="138">
        <v>14</v>
      </c>
      <c r="J106" s="186">
        <v>11</v>
      </c>
      <c r="K106" s="186">
        <v>11</v>
      </c>
    </row>
    <row r="107" spans="1:11" x14ac:dyDescent="0.3">
      <c r="A107" s="86"/>
      <c r="B107" s="128"/>
      <c r="C107" s="127" t="s">
        <v>55</v>
      </c>
      <c r="D107" s="142">
        <v>3</v>
      </c>
      <c r="E107" s="142">
        <v>12</v>
      </c>
      <c r="F107" s="143">
        <v>4</v>
      </c>
      <c r="G107" s="143">
        <v>5</v>
      </c>
      <c r="H107" s="143">
        <v>7</v>
      </c>
      <c r="I107" s="138">
        <v>8</v>
      </c>
      <c r="J107" s="186">
        <v>7</v>
      </c>
      <c r="K107" s="186">
        <v>8</v>
      </c>
    </row>
  </sheetData>
  <customSheetViews>
    <customSheetView guid="{5FB72AAD-ECEA-4422-8E45-8800DA688AC2}" topLeftCell="E19">
      <selection activeCell="K73" sqref="K73"/>
      <rowBreaks count="2" manualBreakCount="2">
        <brk id="6" max="8" man="1"/>
        <brk id="18" max="8" man="1"/>
      </rowBreaks>
      <pageMargins left="0.45" right="0.45" top="0.5" bottom="0.5" header="0.3" footer="0.3"/>
      <printOptions horizontalCentered="1"/>
      <pageSetup scale="85" orientation="portrait" r:id="rId1"/>
      <headerFooter>
        <oddFooter>&amp;R&amp;P</oddFooter>
      </headerFooter>
    </customSheetView>
    <customSheetView guid="{178C8736-A54F-4AD8-89E5-B9B204870C3E}" scale="40" topLeftCell="A7">
      <selection activeCell="K73" sqref="K73"/>
      <rowBreaks count="2" manualBreakCount="2">
        <brk id="6" max="8" man="1"/>
        <brk id="18" max="8" man="1"/>
      </rowBreaks>
      <pageMargins left="0.45" right="0.45" top="0.5" bottom="0.5" header="0.3" footer="0.3"/>
      <printOptions horizontalCentered="1"/>
      <pageSetup scale="85" orientation="portrait" r:id="rId2"/>
      <headerFooter>
        <oddFooter>&amp;R&amp;P</oddFooter>
      </headerFooter>
    </customSheetView>
  </customSheetViews>
  <mergeCells count="16">
    <mergeCell ref="B2:J2"/>
    <mergeCell ref="B3:J3"/>
    <mergeCell ref="B4:J4"/>
    <mergeCell ref="B5:J5"/>
    <mergeCell ref="B7:J7"/>
    <mergeCell ref="B16:J16"/>
    <mergeCell ref="B19:J19"/>
    <mergeCell ref="B35:J35"/>
    <mergeCell ref="B37:J37"/>
    <mergeCell ref="B67:J67"/>
    <mergeCell ref="B100:J100"/>
    <mergeCell ref="B68:J68"/>
    <mergeCell ref="B70:J70"/>
    <mergeCell ref="B89:J89"/>
    <mergeCell ref="B90:J90"/>
    <mergeCell ref="B92:J92"/>
  </mergeCells>
  <printOptions horizontalCentered="1"/>
  <pageMargins left="0.45" right="0.45" top="0.5" bottom="0.5" header="0.3" footer="0.3"/>
  <pageSetup scale="85" orientation="portrait" r:id="rId3"/>
  <headerFooter>
    <oddFooter>&amp;R&amp;P</oddFooter>
  </headerFooter>
  <rowBreaks count="2" manualBreakCount="2">
    <brk id="6" max="8" man="1"/>
    <brk id="18" max="8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9" zoomScaleNormal="100" workbookViewId="0">
      <selection activeCell="K61" sqref="K61"/>
    </sheetView>
  </sheetViews>
  <sheetFormatPr defaultColWidth="8.6640625" defaultRowHeight="15.6" x14ac:dyDescent="0.3"/>
  <cols>
    <col min="1" max="1" width="8" style="88" bestFit="1" customWidth="1"/>
    <col min="2" max="2" width="4.5546875" style="147" customWidth="1"/>
    <col min="3" max="3" width="50.5546875" style="87" customWidth="1"/>
    <col min="4" max="10" width="9.6640625" style="86" customWidth="1"/>
    <col min="11" max="11" width="11.109375" style="86" customWidth="1"/>
    <col min="12" max="12" width="14.109375" style="86" customWidth="1"/>
    <col min="13" max="13" width="68.88671875" style="86" bestFit="1" customWidth="1"/>
    <col min="14" max="16384" width="8.6640625" style="86"/>
  </cols>
  <sheetData>
    <row r="1" spans="1:26" ht="16.2" thickBot="1" x14ac:dyDescent="0.35">
      <c r="A1" s="156"/>
      <c r="B1" s="156"/>
      <c r="C1" s="156"/>
      <c r="D1" s="156"/>
      <c r="E1" s="156"/>
      <c r="F1" s="156"/>
      <c r="G1" s="156"/>
      <c r="H1" s="156"/>
      <c r="I1" s="156"/>
      <c r="J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6.2" thickBot="1" x14ac:dyDescent="0.35">
      <c r="A2" s="156"/>
      <c r="B2" s="248" t="s">
        <v>46</v>
      </c>
      <c r="C2" s="249"/>
      <c r="D2" s="249"/>
      <c r="E2" s="249"/>
      <c r="F2" s="249"/>
      <c r="G2" s="249"/>
      <c r="H2" s="250"/>
      <c r="I2" s="156"/>
      <c r="J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6.2" thickBot="1" x14ac:dyDescent="0.35">
      <c r="A3" s="156"/>
      <c r="B3" s="248" t="s">
        <v>43</v>
      </c>
      <c r="C3" s="249"/>
      <c r="D3" s="249"/>
      <c r="E3" s="249"/>
      <c r="F3" s="249"/>
      <c r="G3" s="249"/>
      <c r="H3" s="250"/>
      <c r="I3" s="156"/>
      <c r="J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16.2" thickBot="1" x14ac:dyDescent="0.35">
      <c r="A4" s="156"/>
      <c r="B4" s="248" t="s">
        <v>44</v>
      </c>
      <c r="C4" s="249"/>
      <c r="D4" s="249"/>
      <c r="E4" s="249"/>
      <c r="F4" s="249"/>
      <c r="G4" s="249"/>
      <c r="H4" s="250"/>
      <c r="I4" s="156"/>
      <c r="J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6.2" thickBot="1" x14ac:dyDescent="0.35">
      <c r="A5" s="156"/>
      <c r="B5" s="248"/>
      <c r="C5" s="249"/>
      <c r="D5" s="249"/>
      <c r="E5" s="249"/>
      <c r="F5" s="249"/>
      <c r="G5" s="249"/>
      <c r="H5" s="250"/>
      <c r="I5" s="156"/>
      <c r="J5" s="156"/>
      <c r="K5" s="98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16.2" thickBot="1" x14ac:dyDescent="0.35">
      <c r="A6" s="156"/>
      <c r="B6" s="197"/>
      <c r="C6" s="197"/>
      <c r="D6" s="197"/>
      <c r="E6" s="197"/>
      <c r="F6" s="197"/>
      <c r="G6" s="197"/>
      <c r="H6" s="197"/>
      <c r="I6" s="197"/>
      <c r="J6" s="197"/>
      <c r="K6" s="97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16.2" thickBot="1" x14ac:dyDescent="0.35">
      <c r="A7" s="191"/>
      <c r="B7" s="247" t="s">
        <v>48</v>
      </c>
      <c r="C7" s="247"/>
      <c r="D7" s="247"/>
      <c r="E7" s="247"/>
      <c r="F7" s="247"/>
      <c r="G7" s="247"/>
      <c r="H7" s="247"/>
      <c r="I7" s="204"/>
      <c r="J7" s="199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s="100" customFormat="1" ht="30" customHeight="1" thickBot="1" x14ac:dyDescent="0.35">
      <c r="A8" s="196"/>
      <c r="B8" s="198"/>
      <c r="C8" s="198"/>
      <c r="D8" s="198" t="s">
        <v>61</v>
      </c>
      <c r="E8" s="198" t="s">
        <v>60</v>
      </c>
      <c r="F8" s="198" t="s">
        <v>59</v>
      </c>
      <c r="G8" s="198" t="s">
        <v>58</v>
      </c>
      <c r="H8" s="198" t="s">
        <v>57</v>
      </c>
      <c r="I8" s="198" t="s">
        <v>62</v>
      </c>
      <c r="J8" s="198" t="s">
        <v>78</v>
      </c>
      <c r="K8" s="129" t="s">
        <v>102</v>
      </c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</row>
    <row r="9" spans="1:26" ht="16.2" thickBot="1" x14ac:dyDescent="0.35">
      <c r="A9" s="191"/>
      <c r="B9" s="199"/>
      <c r="C9" s="200" t="s">
        <v>79</v>
      </c>
      <c r="D9" s="199"/>
      <c r="E9" s="199"/>
      <c r="F9" s="199"/>
      <c r="G9" s="199"/>
      <c r="H9" s="199"/>
      <c r="I9" s="199"/>
      <c r="J9" s="199"/>
      <c r="K9" s="102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16.2" thickBot="1" x14ac:dyDescent="0.35">
      <c r="A10" s="191"/>
      <c r="B10" s="199">
        <v>1</v>
      </c>
      <c r="C10" s="201" t="s">
        <v>80</v>
      </c>
      <c r="D10" s="202">
        <v>2</v>
      </c>
      <c r="E10" s="202">
        <v>4</v>
      </c>
      <c r="F10" s="202">
        <v>2</v>
      </c>
      <c r="G10" s="202">
        <v>1</v>
      </c>
      <c r="H10" s="202">
        <v>0</v>
      </c>
      <c r="I10" s="202">
        <v>2</v>
      </c>
      <c r="J10" s="202">
        <v>2</v>
      </c>
      <c r="K10" s="102">
        <v>2</v>
      </c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16.2" thickBot="1" x14ac:dyDescent="0.35">
      <c r="A11" s="191"/>
      <c r="B11" s="199"/>
      <c r="C11" s="203"/>
      <c r="D11" s="199"/>
      <c r="E11" s="199"/>
      <c r="F11" s="199"/>
      <c r="G11" s="199"/>
      <c r="H11" s="199"/>
      <c r="I11" s="199"/>
      <c r="J11" s="199"/>
      <c r="K11" s="102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16.2" thickBot="1" x14ac:dyDescent="0.35">
      <c r="A12" s="191"/>
      <c r="B12" s="199"/>
      <c r="C12" s="200" t="s">
        <v>81</v>
      </c>
      <c r="D12" s="199"/>
      <c r="E12" s="199"/>
      <c r="F12" s="199"/>
      <c r="G12" s="199"/>
      <c r="H12" s="199"/>
      <c r="I12" s="199"/>
      <c r="J12" s="199"/>
      <c r="K12" s="102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ht="16.2" thickBot="1" x14ac:dyDescent="0.35">
      <c r="A13" s="191"/>
      <c r="B13" s="199">
        <v>2</v>
      </c>
      <c r="C13" s="201" t="s">
        <v>82</v>
      </c>
      <c r="D13" s="202">
        <v>1</v>
      </c>
      <c r="E13" s="202">
        <v>1</v>
      </c>
      <c r="F13" s="202">
        <v>1</v>
      </c>
      <c r="G13" s="202">
        <v>0</v>
      </c>
      <c r="H13" s="202">
        <v>1</v>
      </c>
      <c r="I13" s="202">
        <v>1</v>
      </c>
      <c r="J13" s="202">
        <v>1</v>
      </c>
      <c r="K13" s="102">
        <v>1</v>
      </c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ht="16.2" thickBot="1" x14ac:dyDescent="0.35">
      <c r="A14" s="191"/>
      <c r="B14" s="199">
        <v>3</v>
      </c>
      <c r="C14" s="201" t="s">
        <v>83</v>
      </c>
      <c r="D14" s="202">
        <v>1</v>
      </c>
      <c r="E14" s="202">
        <v>1</v>
      </c>
      <c r="F14" s="202">
        <v>0</v>
      </c>
      <c r="G14" s="202">
        <v>0</v>
      </c>
      <c r="H14" s="202">
        <v>1</v>
      </c>
      <c r="I14" s="202">
        <v>1</v>
      </c>
      <c r="J14" s="202">
        <v>0</v>
      </c>
      <c r="K14" s="102">
        <v>0</v>
      </c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ht="16.2" thickBot="1" x14ac:dyDescent="0.35">
      <c r="A15" s="191"/>
      <c r="B15" s="199"/>
      <c r="C15" s="201"/>
      <c r="D15" s="199"/>
      <c r="E15" s="199"/>
      <c r="F15" s="199"/>
      <c r="G15" s="199"/>
      <c r="H15" s="199"/>
      <c r="I15" s="199"/>
      <c r="J15" s="199"/>
      <c r="K15" s="102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ht="27" customHeight="1" thickBot="1" x14ac:dyDescent="0.35">
      <c r="A16" s="191"/>
      <c r="B16" s="246" t="s">
        <v>23</v>
      </c>
      <c r="C16" s="246"/>
      <c r="D16" s="246"/>
      <c r="E16" s="246"/>
      <c r="F16" s="246"/>
      <c r="G16" s="246"/>
      <c r="H16" s="246"/>
      <c r="I16" s="246"/>
      <c r="J16" s="246"/>
      <c r="K16" s="90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ht="16.2" thickBot="1" x14ac:dyDescent="0.35">
      <c r="A17" s="191"/>
      <c r="B17" s="199"/>
      <c r="C17" s="199"/>
      <c r="D17" s="199"/>
      <c r="E17" s="199"/>
      <c r="F17" s="199"/>
      <c r="G17" s="199"/>
      <c r="H17" s="199"/>
      <c r="I17" s="199"/>
      <c r="J17" s="199"/>
      <c r="K17" s="91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ht="16.2" thickBot="1" x14ac:dyDescent="0.35">
      <c r="A18" s="191"/>
      <c r="B18" s="199"/>
      <c r="C18" s="203"/>
      <c r="D18" s="199"/>
      <c r="E18" s="199"/>
      <c r="F18" s="199"/>
      <c r="G18" s="199"/>
      <c r="H18" s="199"/>
      <c r="I18" s="199"/>
      <c r="J18" s="199"/>
      <c r="K18" s="90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ht="16.2" thickBot="1" x14ac:dyDescent="0.35">
      <c r="A19" s="191"/>
      <c r="B19" s="247" t="s">
        <v>47</v>
      </c>
      <c r="C19" s="247"/>
      <c r="D19" s="247"/>
      <c r="E19" s="247"/>
      <c r="F19" s="247"/>
      <c r="G19" s="247"/>
      <c r="H19" s="247"/>
      <c r="I19" s="204"/>
      <c r="J19" s="199"/>
      <c r="K19" s="90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ht="31.95" customHeight="1" thickBot="1" x14ac:dyDescent="0.35">
      <c r="A20" s="191"/>
      <c r="B20" s="205"/>
      <c r="C20" s="205"/>
      <c r="D20" s="198" t="s">
        <v>61</v>
      </c>
      <c r="E20" s="198" t="s">
        <v>60</v>
      </c>
      <c r="F20" s="198" t="s">
        <v>59</v>
      </c>
      <c r="G20" s="198" t="s">
        <v>58</v>
      </c>
      <c r="H20" s="198" t="s">
        <v>57</v>
      </c>
      <c r="I20" s="198" t="s">
        <v>62</v>
      </c>
      <c r="J20" s="198" t="s">
        <v>78</v>
      </c>
      <c r="K20" s="129" t="s">
        <v>102</v>
      </c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ht="16.2" thickBot="1" x14ac:dyDescent="0.35">
      <c r="A21" s="191"/>
      <c r="B21" s="199"/>
      <c r="C21" s="200" t="s">
        <v>10</v>
      </c>
      <c r="D21" s="199"/>
      <c r="E21" s="199"/>
      <c r="F21" s="199"/>
      <c r="G21" s="199"/>
      <c r="H21" s="199"/>
      <c r="I21" s="199"/>
      <c r="J21" s="199"/>
      <c r="K21" s="102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ht="16.2" thickBot="1" x14ac:dyDescent="0.35">
      <c r="A22" s="191"/>
      <c r="B22" s="199">
        <v>4</v>
      </c>
      <c r="C22" s="201" t="s">
        <v>84</v>
      </c>
      <c r="D22" s="202">
        <v>3</v>
      </c>
      <c r="E22" s="202">
        <v>3</v>
      </c>
      <c r="F22" s="202">
        <v>3</v>
      </c>
      <c r="G22" s="202">
        <v>2</v>
      </c>
      <c r="H22" s="202">
        <v>3</v>
      </c>
      <c r="I22" s="202">
        <v>3</v>
      </c>
      <c r="J22" s="202">
        <v>2</v>
      </c>
      <c r="K22" s="102">
        <v>2</v>
      </c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ht="16.2" thickBot="1" x14ac:dyDescent="0.35">
      <c r="A23" s="191"/>
      <c r="B23" s="199">
        <v>5</v>
      </c>
      <c r="C23" s="201" t="s">
        <v>11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102">
        <v>0</v>
      </c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ht="16.2" thickBot="1" x14ac:dyDescent="0.35">
      <c r="A24" s="191"/>
      <c r="B24" s="199">
        <v>6</v>
      </c>
      <c r="C24" s="201" t="s">
        <v>12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72">
        <v>0</v>
      </c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ht="16.2" thickBot="1" x14ac:dyDescent="0.35">
      <c r="A25" s="191"/>
      <c r="B25" s="199">
        <v>7</v>
      </c>
      <c r="C25" s="201" t="s">
        <v>13</v>
      </c>
      <c r="D25" s="202">
        <v>3</v>
      </c>
      <c r="E25" s="202">
        <v>3</v>
      </c>
      <c r="F25" s="202">
        <v>3</v>
      </c>
      <c r="G25" s="202">
        <v>2</v>
      </c>
      <c r="H25" s="202">
        <v>3</v>
      </c>
      <c r="I25" s="202">
        <v>3</v>
      </c>
      <c r="J25" s="202">
        <v>2</v>
      </c>
      <c r="K25" s="102">
        <v>2</v>
      </c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ht="16.2" thickBot="1" x14ac:dyDescent="0.35">
      <c r="A26" s="191"/>
      <c r="B26" s="199"/>
      <c r="C26" s="203"/>
      <c r="D26" s="199"/>
      <c r="E26" s="199"/>
      <c r="F26" s="199"/>
      <c r="G26" s="199"/>
      <c r="H26" s="199"/>
      <c r="I26" s="199"/>
      <c r="J26" s="199"/>
      <c r="K26" s="102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ht="16.2" thickBot="1" x14ac:dyDescent="0.35">
      <c r="A27" s="191"/>
      <c r="B27" s="199"/>
      <c r="C27" s="200" t="s">
        <v>18</v>
      </c>
      <c r="D27" s="199"/>
      <c r="E27" s="199"/>
      <c r="F27" s="199"/>
      <c r="G27" s="199"/>
      <c r="H27" s="199"/>
      <c r="I27" s="199"/>
      <c r="J27" s="199"/>
      <c r="K27" s="102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ht="16.2" thickBot="1" x14ac:dyDescent="0.35">
      <c r="A28" s="191"/>
      <c r="B28" s="199">
        <v>8</v>
      </c>
      <c r="C28" s="201" t="s">
        <v>14</v>
      </c>
      <c r="D28" s="199"/>
      <c r="E28" s="202">
        <v>7</v>
      </c>
      <c r="F28" s="199"/>
      <c r="G28" s="199"/>
      <c r="H28" s="202">
        <v>0</v>
      </c>
      <c r="I28" s="202">
        <v>0</v>
      </c>
      <c r="J28" s="202">
        <v>0</v>
      </c>
      <c r="K28" s="102">
        <v>0</v>
      </c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ht="16.2" thickBot="1" x14ac:dyDescent="0.35">
      <c r="A29" s="191"/>
      <c r="B29" s="199">
        <v>9</v>
      </c>
      <c r="C29" s="201" t="s">
        <v>15</v>
      </c>
      <c r="D29" s="199"/>
      <c r="E29" s="202">
        <v>1</v>
      </c>
      <c r="F29" s="199"/>
      <c r="G29" s="199"/>
      <c r="H29" s="202">
        <v>0</v>
      </c>
      <c r="I29" s="202">
        <v>0</v>
      </c>
      <c r="J29" s="202">
        <v>0</v>
      </c>
      <c r="K29" s="102">
        <v>0</v>
      </c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ht="16.2" thickBot="1" x14ac:dyDescent="0.35">
      <c r="A30" s="191"/>
      <c r="B30" s="199">
        <v>10</v>
      </c>
      <c r="C30" s="201" t="s">
        <v>16</v>
      </c>
      <c r="D30" s="199"/>
      <c r="E30" s="202">
        <v>11</v>
      </c>
      <c r="F30" s="199"/>
      <c r="G30" s="199"/>
      <c r="H30" s="202">
        <v>0</v>
      </c>
      <c r="I30" s="202">
        <v>0</v>
      </c>
      <c r="J30" s="202">
        <v>0</v>
      </c>
      <c r="K30" s="102">
        <v>0</v>
      </c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ht="16.2" thickBot="1" x14ac:dyDescent="0.35">
      <c r="A31" s="191"/>
      <c r="B31" s="199"/>
      <c r="C31" s="201"/>
      <c r="D31" s="199"/>
      <c r="E31" s="199"/>
      <c r="F31" s="199"/>
      <c r="G31" s="199"/>
      <c r="H31" s="199"/>
      <c r="I31" s="199"/>
      <c r="J31" s="199"/>
      <c r="K31" s="102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ht="16.2" thickBot="1" x14ac:dyDescent="0.35">
      <c r="A32" s="191"/>
      <c r="B32" s="199"/>
      <c r="C32" s="201"/>
      <c r="D32" s="199"/>
      <c r="E32" s="199"/>
      <c r="F32" s="199"/>
      <c r="G32" s="199"/>
      <c r="H32" s="199"/>
      <c r="I32" s="199"/>
      <c r="J32" s="199"/>
      <c r="K32" s="102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ht="16.2" thickBot="1" x14ac:dyDescent="0.35">
      <c r="A33" s="191"/>
      <c r="B33" s="199"/>
      <c r="C33" s="201"/>
      <c r="D33" s="199"/>
      <c r="E33" s="199"/>
      <c r="F33" s="199"/>
      <c r="G33" s="199"/>
      <c r="H33" s="199"/>
      <c r="I33" s="199"/>
      <c r="J33" s="199"/>
      <c r="K33" s="102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ht="16.2" thickBot="1" x14ac:dyDescent="0.35">
      <c r="A34" s="191"/>
      <c r="B34" s="199"/>
      <c r="C34" s="201"/>
      <c r="D34" s="199"/>
      <c r="E34" s="199"/>
      <c r="F34" s="199"/>
      <c r="G34" s="199"/>
      <c r="H34" s="199"/>
      <c r="I34" s="199"/>
      <c r="J34" s="199"/>
      <c r="K34" s="102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ht="28.95" customHeight="1" thickBot="1" x14ac:dyDescent="0.35">
      <c r="A35" s="191"/>
      <c r="B35" s="246" t="s">
        <v>23</v>
      </c>
      <c r="C35" s="246"/>
      <c r="D35" s="246"/>
      <c r="E35" s="246"/>
      <c r="F35" s="246"/>
      <c r="G35" s="246"/>
      <c r="H35" s="246"/>
      <c r="I35" s="246"/>
      <c r="J35" s="246"/>
      <c r="K35" s="90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ht="16.2" thickBot="1" x14ac:dyDescent="0.35">
      <c r="A36" s="156"/>
      <c r="B36" s="206"/>
      <c r="C36" s="206"/>
      <c r="D36" s="206"/>
      <c r="E36" s="206"/>
      <c r="F36" s="206"/>
      <c r="G36" s="206"/>
      <c r="H36" s="206"/>
      <c r="I36" s="206"/>
      <c r="J36" s="206"/>
      <c r="K36" s="9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ht="16.2" thickBot="1" x14ac:dyDescent="0.35">
      <c r="A37" s="156"/>
      <c r="B37" s="237" t="s">
        <v>42</v>
      </c>
      <c r="C37" s="238"/>
      <c r="D37" s="238"/>
      <c r="E37" s="238"/>
      <c r="F37" s="238"/>
      <c r="G37" s="238"/>
      <c r="H37" s="239"/>
      <c r="I37" s="157"/>
      <c r="J37" s="157"/>
      <c r="K37" s="90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ht="33" customHeight="1" thickBot="1" x14ac:dyDescent="0.35">
      <c r="A38" s="160"/>
      <c r="B38" s="167"/>
      <c r="C38" s="167"/>
      <c r="D38" s="158" t="s">
        <v>61</v>
      </c>
      <c r="E38" s="158" t="s">
        <v>60</v>
      </c>
      <c r="F38" s="158" t="s">
        <v>59</v>
      </c>
      <c r="G38" s="158" t="s">
        <v>58</v>
      </c>
      <c r="H38" s="158" t="s">
        <v>57</v>
      </c>
      <c r="I38" s="158" t="s">
        <v>62</v>
      </c>
      <c r="J38" s="158" t="s">
        <v>78</v>
      </c>
      <c r="K38" s="129" t="s">
        <v>102</v>
      </c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s="18" customFormat="1" ht="22.95" customHeight="1" thickBot="1" x14ac:dyDescent="0.4">
      <c r="A39" s="160"/>
      <c r="B39" s="161"/>
      <c r="C39" s="168" t="s">
        <v>66</v>
      </c>
      <c r="D39" s="169">
        <v>11000</v>
      </c>
      <c r="E39" s="169">
        <v>11324</v>
      </c>
      <c r="F39" s="169">
        <v>13496</v>
      </c>
      <c r="G39" s="169">
        <v>7475</v>
      </c>
      <c r="H39" s="169">
        <v>19795</v>
      </c>
      <c r="I39" s="170">
        <v>4765</v>
      </c>
      <c r="J39" s="170">
        <v>2448</v>
      </c>
      <c r="K39" s="187">
        <v>15050</v>
      </c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s="18" customFormat="1" ht="22.95" customHeight="1" thickBot="1" x14ac:dyDescent="0.4">
      <c r="A40" s="160"/>
      <c r="B40" s="161"/>
      <c r="C40" s="168" t="s">
        <v>85</v>
      </c>
      <c r="D40" s="169">
        <v>6715</v>
      </c>
      <c r="E40" s="169">
        <v>6799</v>
      </c>
      <c r="F40" s="169">
        <v>9059</v>
      </c>
      <c r="G40" s="169">
        <v>4917</v>
      </c>
      <c r="H40" s="169">
        <v>11413</v>
      </c>
      <c r="I40" s="170">
        <v>3327</v>
      </c>
      <c r="J40" s="170">
        <v>2348</v>
      </c>
      <c r="K40" s="187">
        <v>7315</v>
      </c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ht="18" customHeight="1" thickBot="1" x14ac:dyDescent="0.35">
      <c r="A41" s="160"/>
      <c r="B41" s="161"/>
      <c r="C41" s="171" t="s">
        <v>67</v>
      </c>
      <c r="D41" s="161"/>
      <c r="E41" s="161"/>
      <c r="F41" s="161"/>
      <c r="G41" s="172">
        <v>0.67</v>
      </c>
      <c r="H41" s="172">
        <v>0.57999999999999996</v>
      </c>
      <c r="I41" s="172">
        <v>0.7</v>
      </c>
      <c r="J41" s="172">
        <v>0.96</v>
      </c>
      <c r="K41" s="172">
        <f>K40/K39</f>
        <v>0.48604651162790696</v>
      </c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 ht="18" customHeight="1" thickBot="1" x14ac:dyDescent="0.4">
      <c r="A42" s="160"/>
      <c r="B42" s="161"/>
      <c r="C42" s="171" t="s">
        <v>68</v>
      </c>
      <c r="D42" s="161"/>
      <c r="E42" s="161"/>
      <c r="F42" s="161"/>
      <c r="G42" s="172">
        <v>0.33</v>
      </c>
      <c r="H42" s="172">
        <v>0.41</v>
      </c>
      <c r="I42" s="172">
        <v>0.3</v>
      </c>
      <c r="J42" s="172">
        <v>0.04</v>
      </c>
      <c r="K42" s="184">
        <v>0.51</v>
      </c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 ht="18" customHeight="1" thickBot="1" x14ac:dyDescent="0.4">
      <c r="A43" s="160"/>
      <c r="B43" s="161"/>
      <c r="C43" s="171"/>
      <c r="D43" s="161"/>
      <c r="E43" s="161"/>
      <c r="F43" s="161"/>
      <c r="G43" s="161"/>
      <c r="H43" s="161"/>
      <c r="I43" s="161"/>
      <c r="J43" s="161"/>
      <c r="K43" s="153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:26" s="18" customFormat="1" ht="18" customHeight="1" thickBot="1" x14ac:dyDescent="0.4">
      <c r="A44" s="160"/>
      <c r="B44" s="161"/>
      <c r="C44" s="168" t="s">
        <v>73</v>
      </c>
      <c r="D44" s="169">
        <v>11000</v>
      </c>
      <c r="E44" s="169">
        <v>11324</v>
      </c>
      <c r="F44" s="169">
        <v>13496</v>
      </c>
      <c r="G44" s="169">
        <v>7475</v>
      </c>
      <c r="H44" s="169">
        <v>19795</v>
      </c>
      <c r="I44" s="170">
        <v>4765</v>
      </c>
      <c r="J44" s="170">
        <v>2448</v>
      </c>
      <c r="K44" s="187">
        <v>15050</v>
      </c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pans="1:26" s="18" customFormat="1" ht="18" customHeight="1" thickBot="1" x14ac:dyDescent="0.4">
      <c r="A45" s="160"/>
      <c r="B45" s="161"/>
      <c r="C45" s="168" t="s">
        <v>85</v>
      </c>
      <c r="D45" s="169">
        <v>6715</v>
      </c>
      <c r="E45" s="169">
        <v>6799</v>
      </c>
      <c r="F45" s="169">
        <v>9059</v>
      </c>
      <c r="G45" s="169">
        <v>4917</v>
      </c>
      <c r="H45" s="169">
        <v>11413</v>
      </c>
      <c r="I45" s="170">
        <v>3327</v>
      </c>
      <c r="J45" s="170">
        <v>2348</v>
      </c>
      <c r="K45" s="187">
        <v>15050</v>
      </c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:26" ht="18" customHeight="1" thickBot="1" x14ac:dyDescent="0.35">
      <c r="A46" s="160"/>
      <c r="B46" s="161"/>
      <c r="C46" s="171" t="s">
        <v>86</v>
      </c>
      <c r="D46" s="161"/>
      <c r="E46" s="161"/>
      <c r="F46" s="161"/>
      <c r="G46" s="172">
        <v>0.67</v>
      </c>
      <c r="H46" s="172">
        <v>0.57999999999999996</v>
      </c>
      <c r="I46" s="172">
        <v>0.7</v>
      </c>
      <c r="J46" s="172">
        <v>0.96</v>
      </c>
      <c r="K46" s="172">
        <v>0.49</v>
      </c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:26" ht="18" customHeight="1" thickBot="1" x14ac:dyDescent="0.4">
      <c r="A47" s="160"/>
      <c r="B47" s="161"/>
      <c r="C47" s="171" t="s">
        <v>68</v>
      </c>
      <c r="D47" s="161"/>
      <c r="E47" s="161"/>
      <c r="F47" s="161"/>
      <c r="G47" s="172">
        <v>0.33</v>
      </c>
      <c r="H47" s="172">
        <v>0.41</v>
      </c>
      <c r="I47" s="172">
        <v>0.3</v>
      </c>
      <c r="J47" s="172">
        <v>0.04</v>
      </c>
      <c r="K47" s="184">
        <v>0.51</v>
      </c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ht="19.95" customHeight="1" thickBot="1" x14ac:dyDescent="0.35">
      <c r="A48" s="160"/>
      <c r="B48" s="162"/>
      <c r="C48" s="162"/>
      <c r="D48" s="173"/>
      <c r="E48" s="173"/>
      <c r="F48" s="173"/>
      <c r="G48" s="173"/>
      <c r="H48" s="173"/>
      <c r="I48" s="161"/>
      <c r="J48" s="161"/>
      <c r="K48" s="11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ht="19.95" customHeight="1" thickBot="1" x14ac:dyDescent="0.35">
      <c r="A49" s="160"/>
      <c r="B49" s="162"/>
      <c r="C49" s="162"/>
      <c r="D49" s="173"/>
      <c r="E49" s="173"/>
      <c r="F49" s="173"/>
      <c r="G49" s="173"/>
      <c r="H49" s="173"/>
      <c r="I49" s="161"/>
      <c r="J49" s="161"/>
      <c r="K49" s="154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 ht="16.2" thickBot="1" x14ac:dyDescent="0.35">
      <c r="A50" s="160"/>
      <c r="B50" s="161"/>
      <c r="C50" s="163" t="s">
        <v>87</v>
      </c>
      <c r="D50" s="161"/>
      <c r="E50" s="161"/>
      <c r="F50" s="161"/>
      <c r="G50" s="161"/>
      <c r="H50" s="161"/>
      <c r="I50" s="161"/>
      <c r="J50" s="161"/>
      <c r="K50" s="102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 ht="16.2" thickBot="1" x14ac:dyDescent="0.35">
      <c r="A51" s="160"/>
      <c r="B51" s="161">
        <v>11</v>
      </c>
      <c r="C51" s="164" t="s">
        <v>25</v>
      </c>
      <c r="D51" s="161"/>
      <c r="E51" s="161"/>
      <c r="F51" s="174">
        <v>5600</v>
      </c>
      <c r="G51" s="174">
        <v>5000</v>
      </c>
      <c r="H51" s="174">
        <v>12320</v>
      </c>
      <c r="I51" s="165">
        <v>3765</v>
      </c>
      <c r="J51" s="165">
        <v>2448</v>
      </c>
      <c r="K51" s="188">
        <v>15050</v>
      </c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:26" ht="16.2" thickBot="1" x14ac:dyDescent="0.35">
      <c r="A52" s="160"/>
      <c r="B52" s="161">
        <v>12</v>
      </c>
      <c r="C52" s="164" t="s">
        <v>26</v>
      </c>
      <c r="D52" s="161"/>
      <c r="E52" s="161"/>
      <c r="F52" s="161"/>
      <c r="G52" s="174">
        <v>5000</v>
      </c>
      <c r="H52" s="174">
        <v>12320</v>
      </c>
      <c r="I52" s="165">
        <v>3765</v>
      </c>
      <c r="J52" s="165">
        <v>2448</v>
      </c>
      <c r="K52" s="188">
        <v>15050</v>
      </c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pans="1:26" ht="16.2" thickBot="1" x14ac:dyDescent="0.35">
      <c r="A53" s="160"/>
      <c r="B53" s="161">
        <v>13</v>
      </c>
      <c r="C53" s="164" t="s">
        <v>27</v>
      </c>
      <c r="D53" s="161"/>
      <c r="E53" s="161"/>
      <c r="F53" s="161"/>
      <c r="G53" s="174">
        <v>5000</v>
      </c>
      <c r="H53" s="174">
        <v>12320</v>
      </c>
      <c r="I53" s="165">
        <v>3765</v>
      </c>
      <c r="J53" s="165">
        <v>2448</v>
      </c>
      <c r="K53" s="188">
        <v>15050</v>
      </c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 ht="16.2" thickBot="1" x14ac:dyDescent="0.35">
      <c r="A54" s="160"/>
      <c r="B54" s="161"/>
      <c r="C54" s="161"/>
      <c r="D54" s="161"/>
      <c r="E54" s="161"/>
      <c r="F54" s="161"/>
      <c r="G54" s="161"/>
      <c r="H54" s="161"/>
      <c r="I54" s="161"/>
      <c r="J54" s="161"/>
      <c r="K54" s="102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:26" ht="16.2" thickBot="1" x14ac:dyDescent="0.35">
      <c r="A55" s="160"/>
      <c r="B55" s="161">
        <v>14</v>
      </c>
      <c r="C55" s="164" t="s">
        <v>28</v>
      </c>
      <c r="D55" s="161"/>
      <c r="E55" s="161"/>
      <c r="F55" s="174">
        <v>2900</v>
      </c>
      <c r="G55" s="174">
        <v>2475</v>
      </c>
      <c r="H55" s="174">
        <v>2475</v>
      </c>
      <c r="I55" s="165">
        <v>1000</v>
      </c>
      <c r="J55" s="165">
        <v>2000</v>
      </c>
      <c r="K55" s="188">
        <v>7210</v>
      </c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 ht="16.2" thickBot="1" x14ac:dyDescent="0.35">
      <c r="A56" s="160"/>
      <c r="B56" s="161">
        <v>15</v>
      </c>
      <c r="C56" s="164" t="s">
        <v>29</v>
      </c>
      <c r="D56" s="161"/>
      <c r="E56" s="161"/>
      <c r="F56" s="174">
        <v>5600</v>
      </c>
      <c r="G56" s="174">
        <v>5000</v>
      </c>
      <c r="H56" s="174">
        <v>12320</v>
      </c>
      <c r="I56" s="165">
        <v>3765</v>
      </c>
      <c r="J56" s="165">
        <v>2348</v>
      </c>
      <c r="K56" s="188">
        <v>7840</v>
      </c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ht="16.2" thickBot="1" x14ac:dyDescent="0.35">
      <c r="A57" s="160"/>
      <c r="B57" s="161">
        <v>16</v>
      </c>
      <c r="C57" s="164" t="s">
        <v>30</v>
      </c>
      <c r="D57" s="161"/>
      <c r="E57" s="161"/>
      <c r="F57" s="174">
        <v>4500</v>
      </c>
      <c r="G57" s="174">
        <v>5000</v>
      </c>
      <c r="H57" s="174">
        <v>5000</v>
      </c>
      <c r="I57" s="165">
        <v>3765</v>
      </c>
      <c r="J57" s="165">
        <v>2348</v>
      </c>
      <c r="K57" s="188">
        <v>7840</v>
      </c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ht="16.2" thickBot="1" x14ac:dyDescent="0.35">
      <c r="A58" s="160"/>
      <c r="B58" s="161"/>
      <c r="C58" s="164"/>
      <c r="D58" s="161"/>
      <c r="E58" s="161"/>
      <c r="F58" s="161"/>
      <c r="G58" s="161"/>
      <c r="H58" s="161"/>
      <c r="I58" s="161"/>
      <c r="J58" s="161"/>
      <c r="K58" s="102"/>
      <c r="L58" s="156"/>
      <c r="M58" s="156"/>
      <c r="N58" s="156"/>
      <c r="O58" s="156"/>
      <c r="P58" s="16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ht="16.2" thickBot="1" x14ac:dyDescent="0.35">
      <c r="A59" s="160"/>
      <c r="B59" s="161"/>
      <c r="C59" s="163" t="s">
        <v>31</v>
      </c>
      <c r="D59" s="161"/>
      <c r="E59" s="161"/>
      <c r="F59" s="161"/>
      <c r="G59" s="161"/>
      <c r="H59" s="161"/>
      <c r="I59" s="161"/>
      <c r="J59" s="161"/>
      <c r="K59" s="102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ht="18" customHeight="1" thickBot="1" x14ac:dyDescent="0.35">
      <c r="A60" s="160"/>
      <c r="B60" s="161">
        <v>17</v>
      </c>
      <c r="C60" s="164" t="s">
        <v>88</v>
      </c>
      <c r="D60" s="161"/>
      <c r="E60" s="161"/>
      <c r="F60" s="174">
        <v>13496</v>
      </c>
      <c r="G60" s="174">
        <v>7475</v>
      </c>
      <c r="H60" s="174">
        <v>19795</v>
      </c>
      <c r="I60" s="165">
        <v>3765</v>
      </c>
      <c r="J60" s="165">
        <v>2448</v>
      </c>
      <c r="K60" s="188">
        <v>15050</v>
      </c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ht="18" customHeight="1" thickBot="1" x14ac:dyDescent="0.35">
      <c r="A61" s="160"/>
      <c r="B61" s="161"/>
      <c r="C61" s="164" t="s">
        <v>69</v>
      </c>
      <c r="D61" s="174">
        <v>6715</v>
      </c>
      <c r="E61" s="174">
        <v>6799</v>
      </c>
      <c r="F61" s="174">
        <v>9059</v>
      </c>
      <c r="G61" s="174">
        <v>4917</v>
      </c>
      <c r="H61" s="174">
        <v>11413</v>
      </c>
      <c r="I61" s="165">
        <v>3327</v>
      </c>
      <c r="J61" s="165">
        <v>2348</v>
      </c>
      <c r="K61" s="227">
        <v>7315</v>
      </c>
      <c r="L61" s="226" t="s">
        <v>103</v>
      </c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:26" ht="31.8" thickBot="1" x14ac:dyDescent="0.35">
      <c r="A62" s="160"/>
      <c r="B62" s="161">
        <v>18</v>
      </c>
      <c r="C62" s="164" t="s">
        <v>89</v>
      </c>
      <c r="D62" s="161"/>
      <c r="E62" s="161"/>
      <c r="F62" s="172">
        <v>0.67</v>
      </c>
      <c r="G62" s="172">
        <v>0.67</v>
      </c>
      <c r="H62" s="175">
        <v>0.57999999999999996</v>
      </c>
      <c r="I62" s="172">
        <v>0.7</v>
      </c>
      <c r="J62" s="172">
        <v>0.96</v>
      </c>
      <c r="K62" s="108">
        <v>0.49</v>
      </c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6" ht="34.200000000000003" customHeight="1" thickBot="1" x14ac:dyDescent="0.35">
      <c r="A63" s="160"/>
      <c r="B63" s="161">
        <v>19</v>
      </c>
      <c r="C63" s="164" t="s">
        <v>90</v>
      </c>
      <c r="D63" s="161"/>
      <c r="E63" s="161"/>
      <c r="F63" s="172">
        <v>0.33</v>
      </c>
      <c r="G63" s="172">
        <v>0.33</v>
      </c>
      <c r="H63" s="172">
        <v>0.41</v>
      </c>
      <c r="I63" s="172">
        <v>0.3</v>
      </c>
      <c r="J63" s="172">
        <v>0.04</v>
      </c>
      <c r="K63" s="108">
        <v>0.51</v>
      </c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:26" ht="18" customHeight="1" thickBot="1" x14ac:dyDescent="0.35">
      <c r="A64" s="160"/>
      <c r="B64" s="161"/>
      <c r="C64" s="164"/>
      <c r="D64" s="161"/>
      <c r="E64" s="161"/>
      <c r="F64" s="161"/>
      <c r="G64" s="161"/>
      <c r="H64" s="161"/>
      <c r="I64" s="161"/>
      <c r="J64" s="161"/>
      <c r="K64" s="102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pans="1:26" ht="16.2" thickBot="1" x14ac:dyDescent="0.35">
      <c r="A65" s="160"/>
      <c r="B65" s="161"/>
      <c r="C65" s="164"/>
      <c r="D65" s="161"/>
      <c r="E65" s="161"/>
      <c r="F65" s="161"/>
      <c r="G65" s="161"/>
      <c r="H65" s="161"/>
      <c r="I65" s="161"/>
      <c r="J65" s="161"/>
      <c r="K65" s="102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pans="1:26" ht="16.2" thickBot="1" x14ac:dyDescent="0.35">
      <c r="A66" s="160"/>
      <c r="B66" s="161">
        <v>20</v>
      </c>
      <c r="C66" s="164" t="s">
        <v>17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5">
        <v>0</v>
      </c>
      <c r="J66" s="165">
        <v>0</v>
      </c>
      <c r="K66" s="102">
        <v>0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pans="1:26" ht="16.2" thickBot="1" x14ac:dyDescent="0.35">
      <c r="A67" s="160"/>
      <c r="B67" s="243"/>
      <c r="C67" s="244"/>
      <c r="D67" s="244"/>
      <c r="E67" s="244"/>
      <c r="F67" s="244"/>
      <c r="G67" s="244"/>
      <c r="H67" s="245"/>
      <c r="I67" s="161"/>
      <c r="J67" s="161"/>
      <c r="K67" s="90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pans="1:26" ht="40.200000000000003" customHeight="1" thickBot="1" x14ac:dyDescent="0.35">
      <c r="A68" s="160"/>
      <c r="B68" s="240" t="s">
        <v>91</v>
      </c>
      <c r="C68" s="241"/>
      <c r="D68" s="241"/>
      <c r="E68" s="241"/>
      <c r="F68" s="241"/>
      <c r="G68" s="241"/>
      <c r="H68" s="241"/>
      <c r="I68" s="241"/>
      <c r="J68" s="242"/>
      <c r="K68" s="90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pans="1:26" ht="16.2" thickBot="1" x14ac:dyDescent="0.35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92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pans="1:26" ht="16.2" thickBot="1" x14ac:dyDescent="0.35">
      <c r="A70" s="156"/>
      <c r="B70" s="237" t="s">
        <v>39</v>
      </c>
      <c r="C70" s="238"/>
      <c r="D70" s="238"/>
      <c r="E70" s="238"/>
      <c r="F70" s="238"/>
      <c r="G70" s="238"/>
      <c r="H70" s="239"/>
      <c r="I70" s="157"/>
      <c r="J70" s="157"/>
      <c r="K70" s="90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pans="1:26" ht="37.950000000000003" customHeight="1" thickBot="1" x14ac:dyDescent="0.35">
      <c r="A71" s="160"/>
      <c r="B71" s="167"/>
      <c r="C71" s="167"/>
      <c r="D71" s="158" t="s">
        <v>61</v>
      </c>
      <c r="E71" s="158" t="s">
        <v>60</v>
      </c>
      <c r="F71" s="158" t="s">
        <v>59</v>
      </c>
      <c r="G71" s="158" t="s">
        <v>58</v>
      </c>
      <c r="H71" s="158" t="s">
        <v>57</v>
      </c>
      <c r="I71" s="158" t="s">
        <v>62</v>
      </c>
      <c r="J71" s="158" t="s">
        <v>78</v>
      </c>
      <c r="K71" s="129" t="s">
        <v>102</v>
      </c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pans="1:26" ht="16.2" thickBot="1" x14ac:dyDescent="0.35">
      <c r="A72" s="160"/>
      <c r="B72" s="161"/>
      <c r="C72" s="163" t="s">
        <v>21</v>
      </c>
      <c r="D72" s="161"/>
      <c r="E72" s="161"/>
      <c r="F72" s="161"/>
      <c r="G72" s="161"/>
      <c r="H72" s="161"/>
      <c r="I72" s="161"/>
      <c r="J72" s="161"/>
      <c r="K72" s="102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pans="1:26" ht="16.2" thickBot="1" x14ac:dyDescent="0.35">
      <c r="A73" s="160"/>
      <c r="B73" s="161">
        <v>21</v>
      </c>
      <c r="C73" s="164" t="s">
        <v>36</v>
      </c>
      <c r="D73" s="165">
        <v>7</v>
      </c>
      <c r="E73" s="165">
        <v>10</v>
      </c>
      <c r="F73" s="165">
        <v>8</v>
      </c>
      <c r="G73" s="165">
        <v>10</v>
      </c>
      <c r="H73" s="165">
        <v>8</v>
      </c>
      <c r="I73" s="165">
        <v>10</v>
      </c>
      <c r="J73" s="165">
        <v>19</v>
      </c>
      <c r="K73" s="102">
        <v>12</v>
      </c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pans="1:26" ht="16.2" thickBot="1" x14ac:dyDescent="0.35">
      <c r="A74" s="160"/>
      <c r="B74" s="161">
        <v>22</v>
      </c>
      <c r="C74" s="164" t="s">
        <v>37</v>
      </c>
      <c r="D74" s="165">
        <v>4</v>
      </c>
      <c r="E74" s="165">
        <v>1</v>
      </c>
      <c r="F74" s="165">
        <v>0</v>
      </c>
      <c r="G74" s="165">
        <v>4</v>
      </c>
      <c r="H74" s="165">
        <v>1</v>
      </c>
      <c r="I74" s="165">
        <v>4</v>
      </c>
      <c r="J74" s="165">
        <v>7</v>
      </c>
      <c r="K74" s="119">
        <v>3</v>
      </c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pans="1:26" ht="16.2" thickBot="1" x14ac:dyDescent="0.35">
      <c r="A75" s="160"/>
      <c r="B75" s="161">
        <v>23</v>
      </c>
      <c r="C75" s="164" t="s">
        <v>40</v>
      </c>
      <c r="D75" s="161"/>
      <c r="E75" s="161"/>
      <c r="F75" s="161"/>
      <c r="G75" s="161"/>
      <c r="H75" s="161"/>
      <c r="I75" s="165">
        <v>0</v>
      </c>
      <c r="J75" s="165">
        <v>0</v>
      </c>
      <c r="K75" s="119">
        <v>0</v>
      </c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:26" ht="16.2" thickBot="1" x14ac:dyDescent="0.35">
      <c r="A76" s="160"/>
      <c r="B76" s="161">
        <v>24</v>
      </c>
      <c r="C76" s="176" t="s">
        <v>0</v>
      </c>
      <c r="D76" s="161"/>
      <c r="E76" s="161"/>
      <c r="F76" s="161"/>
      <c r="G76" s="161"/>
      <c r="H76" s="161"/>
      <c r="I76" s="165">
        <v>0</v>
      </c>
      <c r="J76" s="165">
        <v>0</v>
      </c>
      <c r="K76" s="119">
        <v>0</v>
      </c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pans="1:26" ht="16.2" thickBot="1" x14ac:dyDescent="0.35">
      <c r="A77" s="160"/>
      <c r="B77" s="161"/>
      <c r="C77" s="164"/>
      <c r="D77" s="161"/>
      <c r="E77" s="161"/>
      <c r="F77" s="161"/>
      <c r="G77" s="161"/>
      <c r="H77" s="161"/>
      <c r="I77" s="161"/>
      <c r="J77" s="161"/>
      <c r="K77" s="102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pans="1:26" ht="16.2" thickBot="1" x14ac:dyDescent="0.35">
      <c r="A78" s="160"/>
      <c r="B78" s="161"/>
      <c r="C78" s="163" t="s">
        <v>45</v>
      </c>
      <c r="D78" s="161"/>
      <c r="E78" s="161"/>
      <c r="F78" s="161"/>
      <c r="G78" s="161"/>
      <c r="H78" s="161"/>
      <c r="I78" s="161"/>
      <c r="J78" s="161"/>
      <c r="K78" s="102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pans="1:26" ht="16.2" thickBot="1" x14ac:dyDescent="0.35">
      <c r="A79" s="160"/>
      <c r="B79" s="161">
        <v>25</v>
      </c>
      <c r="C79" s="164" t="s">
        <v>38</v>
      </c>
      <c r="D79" s="165">
        <v>4</v>
      </c>
      <c r="E79" s="165">
        <v>7</v>
      </c>
      <c r="F79" s="165">
        <v>3</v>
      </c>
      <c r="G79" s="165">
        <v>4</v>
      </c>
      <c r="H79" s="165">
        <v>3</v>
      </c>
      <c r="I79" s="165">
        <v>3</v>
      </c>
      <c r="J79" s="165">
        <v>4</v>
      </c>
      <c r="K79" s="119">
        <v>3</v>
      </c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pans="1:26" ht="16.2" thickBot="1" x14ac:dyDescent="0.35">
      <c r="A80" s="160"/>
      <c r="B80" s="161">
        <v>26</v>
      </c>
      <c r="C80" s="164" t="s">
        <v>1</v>
      </c>
      <c r="D80" s="165">
        <v>2</v>
      </c>
      <c r="E80" s="165">
        <v>0</v>
      </c>
      <c r="F80" s="165">
        <v>0</v>
      </c>
      <c r="G80" s="165">
        <v>1</v>
      </c>
      <c r="H80" s="165">
        <v>0</v>
      </c>
      <c r="I80" s="165">
        <v>0</v>
      </c>
      <c r="J80" s="165">
        <v>3</v>
      </c>
      <c r="K80" s="119">
        <v>1</v>
      </c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pans="1:26" ht="16.2" thickBot="1" x14ac:dyDescent="0.35">
      <c r="A81" s="160"/>
      <c r="B81" s="161"/>
      <c r="C81" s="163"/>
      <c r="D81" s="161"/>
      <c r="E81" s="161"/>
      <c r="F81" s="161"/>
      <c r="G81" s="161"/>
      <c r="H81" s="161"/>
      <c r="I81" s="161"/>
      <c r="J81" s="161"/>
      <c r="K81" s="102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pans="1:26" ht="16.2" thickBot="1" x14ac:dyDescent="0.35">
      <c r="A82" s="160"/>
      <c r="B82" s="161"/>
      <c r="C82" s="163" t="s">
        <v>2</v>
      </c>
      <c r="D82" s="161"/>
      <c r="E82" s="161"/>
      <c r="F82" s="161"/>
      <c r="G82" s="161"/>
      <c r="H82" s="161"/>
      <c r="I82" s="161"/>
      <c r="J82" s="161"/>
      <c r="K82" s="102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pans="1:26" ht="16.2" thickBot="1" x14ac:dyDescent="0.35">
      <c r="A83" s="160"/>
      <c r="B83" s="161">
        <v>27</v>
      </c>
      <c r="C83" s="164" t="s">
        <v>3</v>
      </c>
      <c r="D83" s="165">
        <v>3</v>
      </c>
      <c r="E83" s="165">
        <v>3</v>
      </c>
      <c r="F83" s="165">
        <v>5</v>
      </c>
      <c r="G83" s="165">
        <v>6</v>
      </c>
      <c r="H83" s="165">
        <v>4</v>
      </c>
      <c r="I83" s="165">
        <v>7</v>
      </c>
      <c r="J83" s="165">
        <v>15</v>
      </c>
      <c r="K83" s="102">
        <v>9</v>
      </c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pans="1:26" ht="16.2" thickBot="1" x14ac:dyDescent="0.35">
      <c r="A84" s="160"/>
      <c r="B84" s="161">
        <v>28</v>
      </c>
      <c r="C84" s="164" t="s">
        <v>4</v>
      </c>
      <c r="D84" s="165">
        <v>2</v>
      </c>
      <c r="E84" s="165">
        <v>1</v>
      </c>
      <c r="F84" s="165">
        <v>4</v>
      </c>
      <c r="G84" s="165">
        <v>3</v>
      </c>
      <c r="H84" s="165">
        <v>1</v>
      </c>
      <c r="I84" s="165">
        <v>7</v>
      </c>
      <c r="J84" s="165">
        <v>6</v>
      </c>
      <c r="K84" s="119">
        <v>3</v>
      </c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pans="1:26" ht="16.2" thickBot="1" x14ac:dyDescent="0.35">
      <c r="A85" s="160"/>
      <c r="B85" s="161"/>
      <c r="C85" s="164"/>
      <c r="D85" s="161"/>
      <c r="E85" s="161"/>
      <c r="F85" s="161"/>
      <c r="G85" s="161"/>
      <c r="H85" s="161"/>
      <c r="I85" s="161"/>
      <c r="J85" s="161"/>
      <c r="K85" s="102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pans="1:26" ht="16.2" thickBot="1" x14ac:dyDescent="0.35">
      <c r="A86" s="160"/>
      <c r="B86" s="161"/>
      <c r="C86" s="163" t="s">
        <v>63</v>
      </c>
      <c r="D86" s="161"/>
      <c r="E86" s="161"/>
      <c r="F86" s="161"/>
      <c r="G86" s="161"/>
      <c r="H86" s="161"/>
      <c r="I86" s="161"/>
      <c r="J86" s="161"/>
      <c r="K86" s="102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pans="1:26" ht="16.2" thickBot="1" x14ac:dyDescent="0.35">
      <c r="A87" s="160"/>
      <c r="B87" s="161"/>
      <c r="C87" s="164" t="s">
        <v>64</v>
      </c>
      <c r="D87" s="165">
        <v>2</v>
      </c>
      <c r="E87" s="161"/>
      <c r="F87" s="161"/>
      <c r="G87" s="165">
        <v>1</v>
      </c>
      <c r="H87" s="165">
        <v>1</v>
      </c>
      <c r="I87" s="165">
        <v>1</v>
      </c>
      <c r="J87" s="165">
        <v>0</v>
      </c>
      <c r="K87" s="119">
        <v>0</v>
      </c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pans="1:26" ht="16.2" thickBot="1" x14ac:dyDescent="0.35">
      <c r="A88" s="160"/>
      <c r="B88" s="161"/>
      <c r="C88" s="177" t="s">
        <v>65</v>
      </c>
      <c r="D88" s="165">
        <v>2</v>
      </c>
      <c r="E88" s="161"/>
      <c r="F88" s="161"/>
      <c r="G88" s="165">
        <v>1</v>
      </c>
      <c r="H88" s="165">
        <v>0</v>
      </c>
      <c r="I88" s="165">
        <v>0</v>
      </c>
      <c r="J88" s="165">
        <v>0</v>
      </c>
      <c r="K88" s="119">
        <v>0</v>
      </c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pans="1:26" ht="16.2" thickBot="1" x14ac:dyDescent="0.35">
      <c r="A89" s="160"/>
      <c r="B89" s="243"/>
      <c r="C89" s="244"/>
      <c r="D89" s="244"/>
      <c r="E89" s="244"/>
      <c r="F89" s="244"/>
      <c r="G89" s="244"/>
      <c r="H89" s="245"/>
      <c r="I89" s="161"/>
      <c r="J89" s="161"/>
      <c r="K89" s="90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pans="1:26" ht="28.2" customHeight="1" thickBot="1" x14ac:dyDescent="0.35">
      <c r="A90" s="160"/>
      <c r="B90" s="240" t="s">
        <v>23</v>
      </c>
      <c r="C90" s="241"/>
      <c r="D90" s="241"/>
      <c r="E90" s="241"/>
      <c r="F90" s="241"/>
      <c r="G90" s="241"/>
      <c r="H90" s="241"/>
      <c r="I90" s="241"/>
      <c r="J90" s="242"/>
      <c r="K90" s="90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pans="1:26" ht="16.2" thickBot="1" x14ac:dyDescent="0.35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pans="1:26" ht="16.2" thickBot="1" x14ac:dyDescent="0.35">
      <c r="A92" s="156"/>
      <c r="B92" s="237" t="s">
        <v>41</v>
      </c>
      <c r="C92" s="238"/>
      <c r="D92" s="238"/>
      <c r="E92" s="238"/>
      <c r="F92" s="238"/>
      <c r="G92" s="238"/>
      <c r="H92" s="239"/>
      <c r="I92" s="157"/>
      <c r="J92" s="157"/>
      <c r="K92" s="90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pans="1:26" ht="28.2" customHeight="1" thickBot="1" x14ac:dyDescent="0.35">
      <c r="A93" s="160"/>
      <c r="B93" s="167"/>
      <c r="C93" s="167"/>
      <c r="D93" s="158" t="s">
        <v>61</v>
      </c>
      <c r="E93" s="158" t="s">
        <v>60</v>
      </c>
      <c r="F93" s="158" t="s">
        <v>59</v>
      </c>
      <c r="G93" s="158" t="s">
        <v>58</v>
      </c>
      <c r="H93" s="158" t="s">
        <v>57</v>
      </c>
      <c r="I93" s="158" t="s">
        <v>62</v>
      </c>
      <c r="J93" s="158" t="s">
        <v>78</v>
      </c>
      <c r="K93" s="129" t="s">
        <v>102</v>
      </c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pans="1:26" ht="16.2" thickBot="1" x14ac:dyDescent="0.35">
      <c r="A94" s="160"/>
      <c r="B94" s="161"/>
      <c r="C94" s="163"/>
      <c r="D94" s="161"/>
      <c r="E94" s="161"/>
      <c r="F94" s="161"/>
      <c r="G94" s="161"/>
      <c r="H94" s="161"/>
      <c r="I94" s="161"/>
      <c r="J94" s="161"/>
      <c r="K94" s="102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pans="1:26" ht="16.2" thickBot="1" x14ac:dyDescent="0.35">
      <c r="A95" s="160"/>
      <c r="B95" s="161"/>
      <c r="C95" s="171" t="s">
        <v>35</v>
      </c>
      <c r="D95" s="161"/>
      <c r="E95" s="161"/>
      <c r="F95" s="161"/>
      <c r="G95" s="161"/>
      <c r="H95" s="161"/>
      <c r="I95" s="161"/>
      <c r="J95" s="161"/>
      <c r="K95" s="102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pans="1:26" ht="16.2" thickBot="1" x14ac:dyDescent="0.35">
      <c r="A96" s="160"/>
      <c r="B96" s="161"/>
      <c r="C96" s="164"/>
      <c r="D96" s="161"/>
      <c r="E96" s="161"/>
      <c r="F96" s="161"/>
      <c r="G96" s="161"/>
      <c r="H96" s="161"/>
      <c r="I96" s="161"/>
      <c r="J96" s="161"/>
      <c r="K96" s="102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pans="1:26" ht="16.2" thickBot="1" x14ac:dyDescent="0.35">
      <c r="A97" s="160"/>
      <c r="B97" s="161"/>
      <c r="C97" s="164"/>
      <c r="D97" s="161"/>
      <c r="E97" s="161"/>
      <c r="F97" s="161"/>
      <c r="G97" s="161"/>
      <c r="H97" s="161"/>
      <c r="I97" s="161"/>
      <c r="J97" s="161"/>
      <c r="K97" s="102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pans="1:26" ht="16.2" thickBot="1" x14ac:dyDescent="0.35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pans="1:26" ht="16.2" thickBot="1" x14ac:dyDescent="0.35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pans="1:26" ht="16.2" thickBot="1" x14ac:dyDescent="0.35">
      <c r="A100" s="156"/>
      <c r="B100" s="237" t="s">
        <v>56</v>
      </c>
      <c r="C100" s="238"/>
      <c r="D100" s="238"/>
      <c r="E100" s="238"/>
      <c r="F100" s="238"/>
      <c r="G100" s="238"/>
      <c r="H100" s="239"/>
      <c r="I100" s="157"/>
      <c r="J100" s="157"/>
      <c r="K100" s="90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pans="1:26" ht="34.950000000000003" customHeight="1" thickBot="1" x14ac:dyDescent="0.35">
      <c r="A101" s="160"/>
      <c r="B101" s="178"/>
      <c r="C101" s="179" t="s">
        <v>49</v>
      </c>
      <c r="D101" s="158" t="s">
        <v>61</v>
      </c>
      <c r="E101" s="158" t="s">
        <v>60</v>
      </c>
      <c r="F101" s="158" t="s">
        <v>59</v>
      </c>
      <c r="G101" s="158" t="s">
        <v>58</v>
      </c>
      <c r="H101" s="158" t="s">
        <v>57</v>
      </c>
      <c r="I101" s="158" t="s">
        <v>62</v>
      </c>
      <c r="J101" s="158" t="s">
        <v>78</v>
      </c>
      <c r="K101" s="129" t="s">
        <v>102</v>
      </c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pans="1:26" ht="16.2" thickBot="1" x14ac:dyDescent="0.35">
      <c r="A102" s="160"/>
      <c r="B102" s="178"/>
      <c r="C102" s="180" t="s">
        <v>50</v>
      </c>
      <c r="D102" s="178">
        <v>5</v>
      </c>
      <c r="E102" s="178">
        <v>5</v>
      </c>
      <c r="F102" s="181">
        <v>5</v>
      </c>
      <c r="G102" s="181">
        <v>5</v>
      </c>
      <c r="H102" s="178">
        <v>5</v>
      </c>
      <c r="I102" s="165">
        <v>5</v>
      </c>
      <c r="J102" s="165">
        <v>4</v>
      </c>
      <c r="K102" s="185">
        <v>4</v>
      </c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pans="1:26" ht="16.2" thickBot="1" x14ac:dyDescent="0.35">
      <c r="A103" s="160"/>
      <c r="B103" s="178"/>
      <c r="C103" s="180" t="s">
        <v>51</v>
      </c>
      <c r="D103" s="178">
        <v>0</v>
      </c>
      <c r="E103" s="178">
        <v>0</v>
      </c>
      <c r="F103" s="181">
        <v>0</v>
      </c>
      <c r="G103" s="181">
        <v>0</v>
      </c>
      <c r="H103" s="178">
        <v>0</v>
      </c>
      <c r="I103" s="165">
        <v>0</v>
      </c>
      <c r="J103" s="165">
        <v>0</v>
      </c>
      <c r="K103" s="186">
        <v>0</v>
      </c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pans="1:26" ht="16.2" thickBot="1" x14ac:dyDescent="0.35">
      <c r="A104" s="160"/>
      <c r="B104" s="178"/>
      <c r="C104" s="180" t="s">
        <v>52</v>
      </c>
      <c r="D104" s="178">
        <v>3</v>
      </c>
      <c r="E104" s="178">
        <v>3</v>
      </c>
      <c r="F104" s="181">
        <v>5</v>
      </c>
      <c r="G104" s="181">
        <v>3</v>
      </c>
      <c r="H104" s="178">
        <v>3</v>
      </c>
      <c r="I104" s="165">
        <v>3</v>
      </c>
      <c r="J104" s="165">
        <v>2</v>
      </c>
      <c r="K104" s="186">
        <v>2</v>
      </c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pans="1:26" ht="16.2" thickBot="1" x14ac:dyDescent="0.35">
      <c r="A105" s="160"/>
      <c r="B105" s="178"/>
      <c r="C105" s="180" t="s">
        <v>53</v>
      </c>
      <c r="D105" s="178">
        <v>0</v>
      </c>
      <c r="E105" s="178">
        <v>0</v>
      </c>
      <c r="F105" s="181">
        <v>0</v>
      </c>
      <c r="G105" s="181">
        <v>0</v>
      </c>
      <c r="H105" s="178">
        <v>0</v>
      </c>
      <c r="I105" s="165">
        <v>0</v>
      </c>
      <c r="J105" s="165">
        <v>0</v>
      </c>
      <c r="K105" s="186">
        <v>0</v>
      </c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pans="1:26" ht="16.2" thickBot="1" x14ac:dyDescent="0.35">
      <c r="A106" s="160"/>
      <c r="B106" s="178"/>
      <c r="C106" s="182" t="s">
        <v>54</v>
      </c>
      <c r="D106" s="178">
        <v>3</v>
      </c>
      <c r="E106" s="178">
        <v>3</v>
      </c>
      <c r="F106" s="183">
        <v>3</v>
      </c>
      <c r="G106" s="183">
        <v>3</v>
      </c>
      <c r="H106" s="178">
        <v>3</v>
      </c>
      <c r="I106" s="165">
        <v>3</v>
      </c>
      <c r="J106" s="165">
        <v>2</v>
      </c>
      <c r="K106" s="186">
        <v>2</v>
      </c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pans="1:26" ht="16.2" thickBot="1" x14ac:dyDescent="0.35">
      <c r="A107" s="160"/>
      <c r="B107" s="178"/>
      <c r="C107" s="182" t="s">
        <v>55</v>
      </c>
      <c r="D107" s="178">
        <v>0</v>
      </c>
      <c r="E107" s="178">
        <v>0</v>
      </c>
      <c r="F107" s="183">
        <v>0</v>
      </c>
      <c r="G107" s="183">
        <v>0</v>
      </c>
      <c r="H107" s="178">
        <v>0</v>
      </c>
      <c r="I107" s="165">
        <v>0</v>
      </c>
      <c r="J107" s="165">
        <v>0</v>
      </c>
      <c r="K107" s="186">
        <v>0</v>
      </c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pans="1:26" ht="16.2" thickBot="1" x14ac:dyDescent="0.35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pans="1:26" ht="16.2" thickBot="1" x14ac:dyDescent="0.35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pans="1:26" ht="16.2" thickBot="1" x14ac:dyDescent="0.35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pans="1:26" ht="16.2" thickBot="1" x14ac:dyDescent="0.35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pans="1:26" ht="16.2" thickBot="1" x14ac:dyDescent="0.35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pans="1:26" ht="16.2" thickBot="1" x14ac:dyDescent="0.35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pans="1:26" ht="16.2" thickBot="1" x14ac:dyDescent="0.35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pans="1:26" ht="16.2" thickBot="1" x14ac:dyDescent="0.35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pans="1:26" ht="16.2" thickBot="1" x14ac:dyDescent="0.35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pans="1:26" ht="16.2" thickBot="1" x14ac:dyDescent="0.35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:26" ht="16.2" thickBot="1" x14ac:dyDescent="0.35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pans="1:26" ht="16.2" thickBot="1" x14ac:dyDescent="0.35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pans="1:26" ht="16.2" thickBot="1" x14ac:dyDescent="0.35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pans="1:26" ht="16.2" thickBot="1" x14ac:dyDescent="0.35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pans="1:26" ht="16.2" thickBot="1" x14ac:dyDescent="0.35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pans="1:26" ht="16.2" thickBot="1" x14ac:dyDescent="0.35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pans="1:26" ht="16.2" thickBot="1" x14ac:dyDescent="0.35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:26" ht="16.2" thickBot="1" x14ac:dyDescent="0.35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:26" ht="16.2" thickBot="1" x14ac:dyDescent="0.35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:26" ht="16.2" thickBot="1" x14ac:dyDescent="0.35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:26" ht="16.2" thickBot="1" x14ac:dyDescent="0.35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pans="1:26" ht="16.2" thickBot="1" x14ac:dyDescent="0.35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pans="1:26" ht="16.2" thickBot="1" x14ac:dyDescent="0.35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pans="1:26" ht="16.2" thickBot="1" x14ac:dyDescent="0.35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pans="1:26" ht="16.2" thickBot="1" x14ac:dyDescent="0.35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:26" ht="16.2" thickBot="1" x14ac:dyDescent="0.35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:26" ht="16.2" thickBot="1" x14ac:dyDescent="0.35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pans="1:26" ht="16.2" thickBot="1" x14ac:dyDescent="0.35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pans="1:26" ht="16.2" thickBot="1" x14ac:dyDescent="0.35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pans="1:26" ht="16.2" thickBot="1" x14ac:dyDescent="0.35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pans="1:26" ht="16.2" thickBot="1" x14ac:dyDescent="0.35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pans="1:26" ht="16.2" thickBot="1" x14ac:dyDescent="0.35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pans="1:26" ht="16.2" thickBot="1" x14ac:dyDescent="0.35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pans="1:26" ht="16.2" thickBot="1" x14ac:dyDescent="0.35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pans="1:26" ht="16.2" thickBot="1" x14ac:dyDescent="0.35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pans="1:26" ht="16.2" thickBot="1" x14ac:dyDescent="0.35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pans="1:26" ht="16.2" thickBot="1" x14ac:dyDescent="0.35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pans="1:26" ht="16.2" thickBot="1" x14ac:dyDescent="0.35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pans="1:26" ht="16.2" thickBot="1" x14ac:dyDescent="0.35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pans="1:26" ht="16.2" thickBot="1" x14ac:dyDescent="0.35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1:26" ht="16.2" thickBot="1" x14ac:dyDescent="0.35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pans="1:26" ht="16.2" thickBot="1" x14ac:dyDescent="0.35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pans="1:26" ht="16.2" thickBot="1" x14ac:dyDescent="0.35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pans="1:26" ht="16.2" thickBot="1" x14ac:dyDescent="0.35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pans="1:26" ht="16.2" thickBot="1" x14ac:dyDescent="0.35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pans="1:26" ht="16.2" thickBot="1" x14ac:dyDescent="0.35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pans="1:26" ht="16.2" thickBot="1" x14ac:dyDescent="0.35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pans="1:26" ht="16.2" thickBot="1" x14ac:dyDescent="0.35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pans="1:26" ht="16.2" thickBot="1" x14ac:dyDescent="0.35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pans="1:26" ht="16.2" thickBot="1" x14ac:dyDescent="0.35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pans="1:26" ht="16.2" thickBot="1" x14ac:dyDescent="0.35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pans="1:26" ht="16.2" thickBot="1" x14ac:dyDescent="0.35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pans="1:26" ht="16.2" thickBot="1" x14ac:dyDescent="0.35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pans="1:26" ht="16.2" thickBot="1" x14ac:dyDescent="0.35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pans="1:26" ht="16.2" thickBot="1" x14ac:dyDescent="0.35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pans="1:26" ht="16.2" thickBot="1" x14ac:dyDescent="0.35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:26" ht="16.2" thickBot="1" x14ac:dyDescent="0.35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pans="1:26" ht="16.2" thickBot="1" x14ac:dyDescent="0.35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pans="1:26" ht="16.2" thickBot="1" x14ac:dyDescent="0.35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pans="1:26" ht="16.2" thickBot="1" x14ac:dyDescent="0.35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pans="1:26" ht="16.2" thickBot="1" x14ac:dyDescent="0.35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pans="1:26" ht="16.2" thickBot="1" x14ac:dyDescent="0.35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pans="1:26" ht="16.2" thickBot="1" x14ac:dyDescent="0.35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pans="1:26" ht="16.2" thickBot="1" x14ac:dyDescent="0.35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pans="1:26" ht="16.2" thickBot="1" x14ac:dyDescent="0.35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pans="1:26" ht="16.2" thickBot="1" x14ac:dyDescent="0.35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pans="1:26" ht="16.2" thickBot="1" x14ac:dyDescent="0.35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pans="1:26" ht="16.2" thickBot="1" x14ac:dyDescent="0.35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pans="1:26" ht="16.2" thickBot="1" x14ac:dyDescent="0.35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pans="1:26" ht="16.2" thickBot="1" x14ac:dyDescent="0.35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pans="1:26" ht="16.2" thickBot="1" x14ac:dyDescent="0.35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pans="1:26" ht="16.2" thickBot="1" x14ac:dyDescent="0.35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pans="1:26" ht="16.2" thickBot="1" x14ac:dyDescent="0.35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pans="1:26" ht="16.2" thickBot="1" x14ac:dyDescent="0.35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pans="1:26" ht="16.2" thickBot="1" x14ac:dyDescent="0.35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pans="1:26" ht="16.2" thickBot="1" x14ac:dyDescent="0.35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pans="1:26" ht="16.2" thickBot="1" x14ac:dyDescent="0.35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pans="1:26" ht="16.2" thickBot="1" x14ac:dyDescent="0.35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pans="1:26" ht="16.2" thickBot="1" x14ac:dyDescent="0.35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pans="1:26" ht="16.2" thickBot="1" x14ac:dyDescent="0.35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pans="1:26" ht="16.2" thickBot="1" x14ac:dyDescent="0.35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pans="1:26" ht="16.2" thickBot="1" x14ac:dyDescent="0.35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pans="1:26" ht="16.2" thickBot="1" x14ac:dyDescent="0.35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pans="1:26" ht="16.2" thickBot="1" x14ac:dyDescent="0.35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pans="1:26" ht="16.2" thickBot="1" x14ac:dyDescent="0.35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pans="1:26" ht="16.2" thickBot="1" x14ac:dyDescent="0.35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pans="1:26" ht="16.2" thickBot="1" x14ac:dyDescent="0.35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pans="1:26" ht="16.2" thickBot="1" x14ac:dyDescent="0.35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pans="1:26" ht="16.2" thickBot="1" x14ac:dyDescent="0.35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pans="1:26" ht="16.2" thickBot="1" x14ac:dyDescent="0.35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pans="1:26" ht="16.2" thickBot="1" x14ac:dyDescent="0.35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pans="1:26" ht="16.2" thickBot="1" x14ac:dyDescent="0.35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pans="1:26" ht="16.2" thickBot="1" x14ac:dyDescent="0.35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pans="1:26" ht="16.2" thickBot="1" x14ac:dyDescent="0.35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pans="1:26" ht="16.2" thickBot="1" x14ac:dyDescent="0.35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pans="1:26" ht="16.2" thickBot="1" x14ac:dyDescent="0.35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pans="1:26" ht="16.2" thickBot="1" x14ac:dyDescent="0.35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pans="1:26" ht="16.2" thickBot="1" x14ac:dyDescent="0.35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pans="1:26" ht="16.2" thickBot="1" x14ac:dyDescent="0.35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pans="1:26" ht="16.2" thickBot="1" x14ac:dyDescent="0.35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pans="1:26" ht="16.2" thickBot="1" x14ac:dyDescent="0.35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pans="1:26" ht="16.2" thickBot="1" x14ac:dyDescent="0.35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pans="1:26" ht="16.2" thickBot="1" x14ac:dyDescent="0.35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pans="1:26" ht="16.2" thickBot="1" x14ac:dyDescent="0.35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pans="1:26" ht="16.2" thickBot="1" x14ac:dyDescent="0.35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pans="1:26" ht="16.2" thickBot="1" x14ac:dyDescent="0.35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pans="1:26" ht="16.2" thickBot="1" x14ac:dyDescent="0.35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pans="1:26" ht="16.2" thickBot="1" x14ac:dyDescent="0.35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pans="1:26" ht="16.2" thickBot="1" x14ac:dyDescent="0.35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pans="1:26" ht="16.2" thickBot="1" x14ac:dyDescent="0.35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pans="1:26" ht="16.2" thickBot="1" x14ac:dyDescent="0.35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pans="1:26" ht="16.2" thickBot="1" x14ac:dyDescent="0.35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pans="1:26" ht="16.2" thickBot="1" x14ac:dyDescent="0.35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pans="1:26" ht="16.2" thickBot="1" x14ac:dyDescent="0.35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pans="1:26" ht="16.2" thickBot="1" x14ac:dyDescent="0.35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pans="1:26" ht="16.2" thickBot="1" x14ac:dyDescent="0.35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pans="1:26" ht="16.2" thickBot="1" x14ac:dyDescent="0.35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pans="1:26" ht="16.2" thickBot="1" x14ac:dyDescent="0.35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pans="1:26" ht="16.2" thickBot="1" x14ac:dyDescent="0.35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pans="1:26" ht="16.2" thickBot="1" x14ac:dyDescent="0.35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pans="1:26" ht="16.2" thickBot="1" x14ac:dyDescent="0.35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pans="1:26" ht="16.2" thickBot="1" x14ac:dyDescent="0.35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pans="1:26" ht="16.2" thickBot="1" x14ac:dyDescent="0.35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pans="1:26" ht="16.2" thickBot="1" x14ac:dyDescent="0.35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pans="1:26" ht="16.2" thickBot="1" x14ac:dyDescent="0.35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pans="1:26" ht="16.2" thickBot="1" x14ac:dyDescent="0.35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pans="1:26" ht="16.2" thickBot="1" x14ac:dyDescent="0.35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pans="1:26" ht="16.2" thickBot="1" x14ac:dyDescent="0.35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pans="1:26" ht="16.2" thickBot="1" x14ac:dyDescent="0.35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pans="1:26" ht="16.2" thickBot="1" x14ac:dyDescent="0.35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pans="1:26" ht="16.2" thickBot="1" x14ac:dyDescent="0.35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pans="1:26" ht="16.2" thickBot="1" x14ac:dyDescent="0.35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pans="1:26" ht="16.2" thickBot="1" x14ac:dyDescent="0.35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pans="1:26" ht="16.2" thickBot="1" x14ac:dyDescent="0.35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pans="1:26" ht="16.2" thickBot="1" x14ac:dyDescent="0.35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pans="1:26" ht="16.2" thickBot="1" x14ac:dyDescent="0.35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pans="1:26" ht="16.2" thickBot="1" x14ac:dyDescent="0.35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pans="1:26" ht="16.2" thickBot="1" x14ac:dyDescent="0.35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pans="1:26" ht="16.2" thickBot="1" x14ac:dyDescent="0.35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pans="1:26" ht="16.2" thickBot="1" x14ac:dyDescent="0.35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pans="1:26" ht="16.2" thickBot="1" x14ac:dyDescent="0.35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pans="1:26" ht="16.2" thickBot="1" x14ac:dyDescent="0.35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pans="1:26" ht="16.2" thickBot="1" x14ac:dyDescent="0.35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pans="1:26" ht="16.2" thickBot="1" x14ac:dyDescent="0.35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pans="1:26" ht="16.2" thickBot="1" x14ac:dyDescent="0.35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pans="1:26" ht="16.2" thickBot="1" x14ac:dyDescent="0.35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pans="1:26" ht="16.2" thickBot="1" x14ac:dyDescent="0.35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pans="1:26" ht="16.2" thickBot="1" x14ac:dyDescent="0.35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pans="1:26" ht="16.2" thickBot="1" x14ac:dyDescent="0.35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pans="1:26" ht="16.2" thickBot="1" x14ac:dyDescent="0.35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pans="1:26" ht="16.2" thickBot="1" x14ac:dyDescent="0.35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pans="1:26" ht="16.2" thickBot="1" x14ac:dyDescent="0.35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pans="1:26" ht="16.2" thickBot="1" x14ac:dyDescent="0.35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pans="1:26" ht="16.2" thickBot="1" x14ac:dyDescent="0.35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pans="1:26" ht="16.2" thickBot="1" x14ac:dyDescent="0.35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pans="1:26" ht="16.2" thickBot="1" x14ac:dyDescent="0.35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pans="1:26" ht="16.2" thickBot="1" x14ac:dyDescent="0.35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pans="1:26" ht="16.2" thickBot="1" x14ac:dyDescent="0.35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pans="1:26" ht="16.2" thickBot="1" x14ac:dyDescent="0.35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pans="1:26" ht="16.2" thickBot="1" x14ac:dyDescent="0.35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pans="1:26" ht="16.2" thickBot="1" x14ac:dyDescent="0.35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pans="1:26" ht="16.2" thickBot="1" x14ac:dyDescent="0.35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pans="1:26" ht="16.2" thickBot="1" x14ac:dyDescent="0.35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pans="1:26" ht="16.2" thickBot="1" x14ac:dyDescent="0.35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pans="1:26" ht="16.2" thickBot="1" x14ac:dyDescent="0.35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pans="1:26" ht="16.2" thickBot="1" x14ac:dyDescent="0.35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pans="1:26" ht="16.2" thickBot="1" x14ac:dyDescent="0.35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pans="1:26" ht="16.2" thickBot="1" x14ac:dyDescent="0.35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pans="1:26" ht="16.2" thickBot="1" x14ac:dyDescent="0.35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pans="1:26" ht="16.2" thickBot="1" x14ac:dyDescent="0.35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pans="1:26" ht="16.2" thickBot="1" x14ac:dyDescent="0.35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pans="1:26" ht="16.2" thickBot="1" x14ac:dyDescent="0.35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pans="1:26" ht="16.2" thickBot="1" x14ac:dyDescent="0.35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pans="1:26" ht="16.2" thickBot="1" x14ac:dyDescent="0.35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pans="1:26" ht="16.2" thickBot="1" x14ac:dyDescent="0.35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pans="1:26" ht="16.2" thickBot="1" x14ac:dyDescent="0.35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pans="1:26" ht="16.2" thickBot="1" x14ac:dyDescent="0.35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pans="1:26" ht="16.2" thickBot="1" x14ac:dyDescent="0.35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pans="1:26" ht="16.2" thickBot="1" x14ac:dyDescent="0.35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pans="1:26" ht="16.2" thickBot="1" x14ac:dyDescent="0.35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pans="1:26" ht="16.2" thickBot="1" x14ac:dyDescent="0.35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pans="1:26" ht="16.2" thickBot="1" x14ac:dyDescent="0.35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pans="1:26" ht="16.2" thickBot="1" x14ac:dyDescent="0.35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pans="1:26" ht="16.2" thickBot="1" x14ac:dyDescent="0.35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pans="1:26" ht="16.2" thickBot="1" x14ac:dyDescent="0.35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pans="1:26" ht="16.2" thickBot="1" x14ac:dyDescent="0.35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pans="1:26" ht="16.2" thickBot="1" x14ac:dyDescent="0.35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pans="1:26" ht="16.2" thickBot="1" x14ac:dyDescent="0.35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pans="1:26" ht="16.2" thickBot="1" x14ac:dyDescent="0.35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pans="1:26" ht="16.2" thickBot="1" x14ac:dyDescent="0.35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pans="1:26" ht="16.2" thickBot="1" x14ac:dyDescent="0.35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pans="1:26" ht="16.2" thickBot="1" x14ac:dyDescent="0.35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pans="1:26" ht="16.2" thickBot="1" x14ac:dyDescent="0.35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pans="1:26" ht="16.2" thickBot="1" x14ac:dyDescent="0.35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pans="1:26" ht="16.2" thickBot="1" x14ac:dyDescent="0.35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pans="1:26" ht="16.2" thickBot="1" x14ac:dyDescent="0.35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pans="1:26" ht="16.2" thickBot="1" x14ac:dyDescent="0.35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pans="1:26" ht="16.2" thickBot="1" x14ac:dyDescent="0.35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pans="1:26" ht="16.2" thickBot="1" x14ac:dyDescent="0.35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pans="1:26" ht="16.2" thickBot="1" x14ac:dyDescent="0.35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pans="1:26" ht="16.2" thickBot="1" x14ac:dyDescent="0.35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pans="1:26" ht="16.2" thickBot="1" x14ac:dyDescent="0.35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pans="1:26" ht="16.2" thickBot="1" x14ac:dyDescent="0.35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pans="1:26" ht="16.2" thickBot="1" x14ac:dyDescent="0.35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pans="1:26" ht="16.2" thickBot="1" x14ac:dyDescent="0.35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pans="1:26" ht="16.2" thickBot="1" x14ac:dyDescent="0.35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pans="1:26" ht="16.2" thickBot="1" x14ac:dyDescent="0.35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pans="1:26" ht="16.2" thickBot="1" x14ac:dyDescent="0.35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pans="1:26" ht="16.2" thickBot="1" x14ac:dyDescent="0.35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pans="1:26" ht="16.2" thickBot="1" x14ac:dyDescent="0.35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pans="1:26" ht="16.2" thickBot="1" x14ac:dyDescent="0.35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pans="1:26" ht="16.2" thickBot="1" x14ac:dyDescent="0.35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pans="1:26" ht="16.2" thickBot="1" x14ac:dyDescent="0.35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pans="1:26" ht="16.2" thickBot="1" x14ac:dyDescent="0.35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pans="1:26" ht="16.2" thickBot="1" x14ac:dyDescent="0.35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pans="1:26" ht="16.2" thickBot="1" x14ac:dyDescent="0.35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pans="1:26" ht="16.2" thickBot="1" x14ac:dyDescent="0.35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pans="1:26" ht="16.2" thickBot="1" x14ac:dyDescent="0.35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pans="1:26" ht="16.2" thickBot="1" x14ac:dyDescent="0.35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pans="1:26" ht="16.2" thickBot="1" x14ac:dyDescent="0.35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pans="1:26" ht="16.2" thickBot="1" x14ac:dyDescent="0.35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pans="1:26" ht="16.2" thickBot="1" x14ac:dyDescent="0.35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pans="1:26" ht="16.2" thickBot="1" x14ac:dyDescent="0.35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pans="1:26" ht="16.2" thickBot="1" x14ac:dyDescent="0.35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pans="1:26" ht="16.2" thickBot="1" x14ac:dyDescent="0.35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pans="1:26" ht="16.2" thickBot="1" x14ac:dyDescent="0.35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pans="1:26" ht="16.2" thickBot="1" x14ac:dyDescent="0.35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pans="1:26" ht="16.2" thickBot="1" x14ac:dyDescent="0.35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pans="1:26" ht="16.2" thickBot="1" x14ac:dyDescent="0.35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pans="1:26" ht="16.2" thickBot="1" x14ac:dyDescent="0.35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pans="1:26" ht="16.2" thickBot="1" x14ac:dyDescent="0.35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pans="1:26" ht="16.2" thickBot="1" x14ac:dyDescent="0.35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pans="1:26" ht="16.2" thickBot="1" x14ac:dyDescent="0.35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pans="1:26" ht="16.2" thickBot="1" x14ac:dyDescent="0.35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pans="1:26" ht="16.2" thickBot="1" x14ac:dyDescent="0.35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pans="1:26" ht="16.2" thickBot="1" x14ac:dyDescent="0.35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pans="1:26" ht="16.2" thickBot="1" x14ac:dyDescent="0.35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pans="1:26" ht="16.2" thickBot="1" x14ac:dyDescent="0.35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pans="1:26" ht="16.2" thickBot="1" x14ac:dyDescent="0.35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pans="1:26" ht="16.2" thickBot="1" x14ac:dyDescent="0.35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pans="1:26" ht="16.2" thickBot="1" x14ac:dyDescent="0.35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pans="1:26" ht="16.2" thickBot="1" x14ac:dyDescent="0.35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pans="1:26" ht="16.2" thickBot="1" x14ac:dyDescent="0.35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pans="1:26" ht="16.2" thickBot="1" x14ac:dyDescent="0.35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pans="1:26" ht="16.2" thickBot="1" x14ac:dyDescent="0.35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pans="1:26" ht="16.2" thickBot="1" x14ac:dyDescent="0.35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pans="1:26" ht="16.2" thickBot="1" x14ac:dyDescent="0.35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pans="1:26" ht="16.2" thickBot="1" x14ac:dyDescent="0.35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pans="1:26" ht="16.2" thickBot="1" x14ac:dyDescent="0.35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pans="1:26" ht="16.2" thickBot="1" x14ac:dyDescent="0.35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pans="1:26" ht="16.2" thickBot="1" x14ac:dyDescent="0.35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pans="1:26" ht="16.2" thickBot="1" x14ac:dyDescent="0.35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pans="1:26" ht="16.2" thickBot="1" x14ac:dyDescent="0.35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pans="1:26" ht="16.2" thickBot="1" x14ac:dyDescent="0.35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pans="1:26" ht="16.2" thickBot="1" x14ac:dyDescent="0.35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pans="1:26" ht="16.2" thickBot="1" x14ac:dyDescent="0.35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pans="1:26" ht="16.2" thickBot="1" x14ac:dyDescent="0.35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pans="1:26" ht="16.2" thickBot="1" x14ac:dyDescent="0.35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pans="1:26" ht="16.2" thickBot="1" x14ac:dyDescent="0.35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pans="1:26" ht="16.2" thickBot="1" x14ac:dyDescent="0.35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pans="1:26" ht="16.2" thickBot="1" x14ac:dyDescent="0.35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pans="1:26" ht="16.2" thickBot="1" x14ac:dyDescent="0.35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pans="1:26" ht="16.2" thickBot="1" x14ac:dyDescent="0.35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pans="1:26" ht="16.2" thickBot="1" x14ac:dyDescent="0.35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pans="1:26" ht="16.2" thickBot="1" x14ac:dyDescent="0.35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pans="1:26" ht="16.2" thickBot="1" x14ac:dyDescent="0.35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pans="1:26" ht="16.2" thickBot="1" x14ac:dyDescent="0.35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pans="1:26" ht="16.2" thickBot="1" x14ac:dyDescent="0.35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pans="1:26" ht="16.2" thickBot="1" x14ac:dyDescent="0.35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pans="1:26" ht="16.2" thickBot="1" x14ac:dyDescent="0.35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pans="1:26" ht="16.2" thickBot="1" x14ac:dyDescent="0.35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pans="1:26" ht="16.2" thickBot="1" x14ac:dyDescent="0.35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pans="1:26" ht="16.2" thickBot="1" x14ac:dyDescent="0.35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pans="1:26" ht="16.2" thickBot="1" x14ac:dyDescent="0.35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pans="1:26" ht="16.2" thickBot="1" x14ac:dyDescent="0.35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pans="1:26" ht="16.2" thickBot="1" x14ac:dyDescent="0.35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pans="1:26" ht="16.2" thickBot="1" x14ac:dyDescent="0.35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pans="1:26" ht="16.2" thickBot="1" x14ac:dyDescent="0.35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pans="1:26" ht="16.2" thickBot="1" x14ac:dyDescent="0.35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pans="1:26" ht="16.2" thickBot="1" x14ac:dyDescent="0.35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pans="1:26" ht="16.2" thickBot="1" x14ac:dyDescent="0.35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pans="1:26" ht="16.2" thickBot="1" x14ac:dyDescent="0.35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pans="1:26" ht="16.2" thickBot="1" x14ac:dyDescent="0.35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pans="1:26" ht="16.2" thickBot="1" x14ac:dyDescent="0.35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pans="1:26" ht="16.2" thickBot="1" x14ac:dyDescent="0.35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pans="1:26" ht="16.2" thickBot="1" x14ac:dyDescent="0.35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pans="1:26" ht="16.2" thickBot="1" x14ac:dyDescent="0.35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pans="1:26" ht="16.2" thickBot="1" x14ac:dyDescent="0.35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pans="1:26" ht="16.2" thickBot="1" x14ac:dyDescent="0.35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pans="1:26" ht="16.2" thickBot="1" x14ac:dyDescent="0.35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pans="1:26" ht="16.2" thickBot="1" x14ac:dyDescent="0.35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pans="1:26" ht="16.2" thickBot="1" x14ac:dyDescent="0.35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pans="1:26" ht="16.2" thickBot="1" x14ac:dyDescent="0.35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pans="1:26" ht="16.2" thickBot="1" x14ac:dyDescent="0.35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pans="1:26" ht="16.2" thickBot="1" x14ac:dyDescent="0.35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pans="1:26" ht="16.2" thickBot="1" x14ac:dyDescent="0.35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pans="1:26" ht="16.2" thickBot="1" x14ac:dyDescent="0.35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pans="1:26" ht="16.2" thickBot="1" x14ac:dyDescent="0.35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pans="1:26" ht="16.2" thickBot="1" x14ac:dyDescent="0.35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pans="1:26" ht="16.2" thickBot="1" x14ac:dyDescent="0.35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pans="1:26" ht="16.2" thickBot="1" x14ac:dyDescent="0.35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pans="1:26" ht="16.2" thickBot="1" x14ac:dyDescent="0.35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pans="1:26" ht="16.2" thickBot="1" x14ac:dyDescent="0.35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pans="1:26" ht="16.2" thickBot="1" x14ac:dyDescent="0.35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pans="1:26" ht="16.2" thickBot="1" x14ac:dyDescent="0.35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pans="1:26" ht="16.2" thickBot="1" x14ac:dyDescent="0.35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pans="1:26" ht="16.2" thickBot="1" x14ac:dyDescent="0.35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pans="1:26" ht="16.2" thickBot="1" x14ac:dyDescent="0.35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pans="1:26" ht="16.2" thickBot="1" x14ac:dyDescent="0.35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pans="1:26" ht="16.2" thickBot="1" x14ac:dyDescent="0.35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pans="1:26" ht="16.2" thickBot="1" x14ac:dyDescent="0.35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pans="1:26" ht="16.2" thickBot="1" x14ac:dyDescent="0.35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pans="1:26" ht="16.2" thickBot="1" x14ac:dyDescent="0.35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pans="1:26" ht="16.2" thickBot="1" x14ac:dyDescent="0.35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pans="1:26" ht="16.2" thickBot="1" x14ac:dyDescent="0.35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pans="1:26" ht="16.2" thickBot="1" x14ac:dyDescent="0.35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pans="1:26" ht="16.2" thickBot="1" x14ac:dyDescent="0.35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pans="1:26" ht="16.2" thickBot="1" x14ac:dyDescent="0.35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pans="1:26" ht="16.2" thickBot="1" x14ac:dyDescent="0.35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pans="1:26" ht="16.2" thickBot="1" x14ac:dyDescent="0.35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pans="1:26" ht="16.2" thickBot="1" x14ac:dyDescent="0.35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pans="1:26" ht="16.2" thickBot="1" x14ac:dyDescent="0.35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pans="1:26" ht="16.2" thickBot="1" x14ac:dyDescent="0.35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pans="1:26" ht="16.2" thickBot="1" x14ac:dyDescent="0.35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pans="1:26" ht="16.2" thickBot="1" x14ac:dyDescent="0.35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pans="1:26" ht="16.2" thickBot="1" x14ac:dyDescent="0.35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pans="1:26" ht="16.2" thickBot="1" x14ac:dyDescent="0.35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pans="1:26" ht="16.2" thickBot="1" x14ac:dyDescent="0.35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pans="1:26" ht="16.2" thickBot="1" x14ac:dyDescent="0.35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pans="1:26" ht="16.2" thickBot="1" x14ac:dyDescent="0.35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pans="1:26" ht="16.2" thickBot="1" x14ac:dyDescent="0.35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pans="1:26" ht="16.2" thickBot="1" x14ac:dyDescent="0.35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pans="1:26" ht="16.2" thickBot="1" x14ac:dyDescent="0.35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pans="1:26" ht="16.2" thickBot="1" x14ac:dyDescent="0.35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pans="1:26" ht="16.2" thickBot="1" x14ac:dyDescent="0.35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pans="1:26" ht="16.2" thickBot="1" x14ac:dyDescent="0.35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pans="1:26" ht="16.2" thickBot="1" x14ac:dyDescent="0.35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pans="1:26" ht="16.2" thickBot="1" x14ac:dyDescent="0.35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pans="1:26" ht="16.2" thickBot="1" x14ac:dyDescent="0.35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pans="1:26" ht="16.2" thickBot="1" x14ac:dyDescent="0.35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pans="1:26" ht="16.2" thickBot="1" x14ac:dyDescent="0.35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pans="1:26" ht="16.2" thickBot="1" x14ac:dyDescent="0.35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pans="1:26" ht="16.2" thickBot="1" x14ac:dyDescent="0.35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pans="1:26" ht="16.2" thickBot="1" x14ac:dyDescent="0.35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pans="1:26" ht="16.2" thickBot="1" x14ac:dyDescent="0.35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pans="1:26" ht="16.2" thickBot="1" x14ac:dyDescent="0.35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pans="1:26" ht="16.2" thickBot="1" x14ac:dyDescent="0.35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pans="1:26" ht="16.2" thickBot="1" x14ac:dyDescent="0.35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pans="1:26" ht="16.2" thickBot="1" x14ac:dyDescent="0.35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pans="1:26" ht="16.2" thickBot="1" x14ac:dyDescent="0.35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pans="1:26" ht="16.2" thickBot="1" x14ac:dyDescent="0.35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pans="1:26" ht="16.2" thickBot="1" x14ac:dyDescent="0.35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pans="1:26" ht="16.2" thickBot="1" x14ac:dyDescent="0.35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pans="1:26" ht="16.2" thickBot="1" x14ac:dyDescent="0.35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pans="1:26" ht="16.2" thickBot="1" x14ac:dyDescent="0.35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pans="1:26" ht="16.2" thickBot="1" x14ac:dyDescent="0.35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pans="1:26" ht="16.2" thickBot="1" x14ac:dyDescent="0.35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pans="1:26" ht="16.2" thickBot="1" x14ac:dyDescent="0.35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pans="1:26" ht="16.2" thickBot="1" x14ac:dyDescent="0.35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pans="1:26" ht="16.2" thickBot="1" x14ac:dyDescent="0.35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pans="1:26" ht="16.2" thickBot="1" x14ac:dyDescent="0.35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pans="1:26" ht="16.2" thickBot="1" x14ac:dyDescent="0.35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pans="1:26" ht="16.2" thickBot="1" x14ac:dyDescent="0.35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pans="1:26" ht="16.2" thickBot="1" x14ac:dyDescent="0.35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pans="1:26" ht="16.2" thickBot="1" x14ac:dyDescent="0.35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pans="1:26" ht="16.2" thickBot="1" x14ac:dyDescent="0.35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pans="1:26" ht="16.2" thickBot="1" x14ac:dyDescent="0.35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pans="1:26" ht="16.2" thickBot="1" x14ac:dyDescent="0.35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pans="1:26" ht="16.2" thickBot="1" x14ac:dyDescent="0.35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pans="1:26" ht="16.2" thickBot="1" x14ac:dyDescent="0.35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pans="1:26" ht="16.2" thickBot="1" x14ac:dyDescent="0.35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pans="1:26" ht="16.2" thickBot="1" x14ac:dyDescent="0.35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pans="1:26" ht="16.2" thickBot="1" x14ac:dyDescent="0.35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pans="1:26" ht="16.2" thickBot="1" x14ac:dyDescent="0.35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pans="1:26" ht="16.2" thickBot="1" x14ac:dyDescent="0.35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pans="1:26" ht="16.2" thickBot="1" x14ac:dyDescent="0.35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pans="1:26" ht="16.2" thickBot="1" x14ac:dyDescent="0.35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pans="1:26" ht="16.2" thickBot="1" x14ac:dyDescent="0.35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pans="1:26" ht="16.2" thickBot="1" x14ac:dyDescent="0.35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pans="1:26" ht="16.2" thickBot="1" x14ac:dyDescent="0.35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pans="1:26" ht="16.2" thickBot="1" x14ac:dyDescent="0.35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pans="1:26" ht="16.2" thickBot="1" x14ac:dyDescent="0.35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pans="1:26" ht="16.2" thickBot="1" x14ac:dyDescent="0.35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pans="1:26" ht="16.2" thickBot="1" x14ac:dyDescent="0.35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pans="1:26" ht="16.2" thickBot="1" x14ac:dyDescent="0.35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pans="1:26" ht="16.2" thickBot="1" x14ac:dyDescent="0.35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pans="1:26" ht="16.2" thickBot="1" x14ac:dyDescent="0.35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pans="1:26" ht="16.2" thickBot="1" x14ac:dyDescent="0.35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pans="1:26" ht="16.2" thickBot="1" x14ac:dyDescent="0.35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pans="1:26" ht="16.2" thickBot="1" x14ac:dyDescent="0.35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pans="1:26" ht="16.2" thickBot="1" x14ac:dyDescent="0.35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pans="1:26" ht="16.2" thickBot="1" x14ac:dyDescent="0.35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pans="1:26" ht="16.2" thickBot="1" x14ac:dyDescent="0.35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pans="1:26" ht="16.2" thickBot="1" x14ac:dyDescent="0.35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pans="1:26" ht="16.2" thickBot="1" x14ac:dyDescent="0.35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pans="1:26" ht="16.2" thickBot="1" x14ac:dyDescent="0.35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pans="1:26" ht="16.2" thickBot="1" x14ac:dyDescent="0.35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pans="1:26" ht="16.2" thickBot="1" x14ac:dyDescent="0.35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pans="1:26" ht="16.2" thickBot="1" x14ac:dyDescent="0.35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pans="1:26" ht="16.2" thickBot="1" x14ac:dyDescent="0.35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pans="1:26" ht="16.2" thickBot="1" x14ac:dyDescent="0.35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pans="1:26" ht="16.2" thickBot="1" x14ac:dyDescent="0.35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pans="1:26" ht="16.2" thickBot="1" x14ac:dyDescent="0.35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pans="1:26" ht="16.2" thickBot="1" x14ac:dyDescent="0.35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pans="1:26" ht="16.2" thickBot="1" x14ac:dyDescent="0.35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pans="1:26" ht="16.2" thickBot="1" x14ac:dyDescent="0.35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pans="1:26" ht="16.2" thickBot="1" x14ac:dyDescent="0.35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pans="1:26" ht="16.2" thickBot="1" x14ac:dyDescent="0.35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pans="1:26" ht="16.2" thickBot="1" x14ac:dyDescent="0.35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pans="1:26" ht="16.2" thickBot="1" x14ac:dyDescent="0.35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pans="1:26" ht="16.2" thickBot="1" x14ac:dyDescent="0.35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pans="1:26" ht="16.2" thickBot="1" x14ac:dyDescent="0.35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pans="1:26" ht="16.2" thickBot="1" x14ac:dyDescent="0.35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pans="1:26" ht="16.2" thickBot="1" x14ac:dyDescent="0.35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pans="1:26" ht="16.2" thickBot="1" x14ac:dyDescent="0.35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pans="1:26" ht="16.2" thickBot="1" x14ac:dyDescent="0.35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pans="1:26" ht="16.2" thickBot="1" x14ac:dyDescent="0.35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pans="1:26" ht="16.2" thickBot="1" x14ac:dyDescent="0.35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pans="1:26" ht="16.2" thickBot="1" x14ac:dyDescent="0.35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pans="1:26" ht="16.2" thickBot="1" x14ac:dyDescent="0.35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pans="1:26" ht="16.2" thickBot="1" x14ac:dyDescent="0.35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pans="1:26" ht="16.2" thickBot="1" x14ac:dyDescent="0.35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pans="1:26" ht="16.2" thickBot="1" x14ac:dyDescent="0.35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pans="1:26" ht="16.2" thickBot="1" x14ac:dyDescent="0.35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pans="1:26" ht="16.2" thickBot="1" x14ac:dyDescent="0.35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pans="1:26" ht="16.2" thickBot="1" x14ac:dyDescent="0.35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pans="1:26" ht="16.2" thickBot="1" x14ac:dyDescent="0.35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pans="1:26" ht="16.2" thickBot="1" x14ac:dyDescent="0.35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pans="1:26" ht="16.2" thickBot="1" x14ac:dyDescent="0.35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pans="1:26" ht="16.2" thickBot="1" x14ac:dyDescent="0.35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pans="1:26" ht="16.2" thickBot="1" x14ac:dyDescent="0.35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pans="1:26" ht="16.2" thickBot="1" x14ac:dyDescent="0.35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pans="1:26" ht="16.2" thickBot="1" x14ac:dyDescent="0.35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pans="1:26" ht="16.2" thickBot="1" x14ac:dyDescent="0.35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pans="1:26" ht="16.2" thickBot="1" x14ac:dyDescent="0.35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pans="1:26" ht="16.2" thickBot="1" x14ac:dyDescent="0.35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pans="1:26" ht="16.2" thickBot="1" x14ac:dyDescent="0.35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pans="1:26" ht="16.2" thickBot="1" x14ac:dyDescent="0.35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pans="1:26" ht="16.2" thickBot="1" x14ac:dyDescent="0.35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pans="1:26" ht="16.2" thickBot="1" x14ac:dyDescent="0.35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pans="1:26" ht="16.2" thickBot="1" x14ac:dyDescent="0.35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pans="1:26" ht="16.2" thickBot="1" x14ac:dyDescent="0.35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pans="1:26" ht="16.2" thickBot="1" x14ac:dyDescent="0.35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pans="1:26" ht="16.2" thickBot="1" x14ac:dyDescent="0.35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pans="1:26" ht="16.2" thickBot="1" x14ac:dyDescent="0.35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pans="1:26" ht="16.2" thickBot="1" x14ac:dyDescent="0.35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pans="1:26" ht="16.2" thickBot="1" x14ac:dyDescent="0.35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pans="1:26" ht="16.2" thickBot="1" x14ac:dyDescent="0.35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pans="1:26" ht="16.2" thickBot="1" x14ac:dyDescent="0.35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pans="1:26" ht="16.2" thickBot="1" x14ac:dyDescent="0.35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pans="1:26" ht="16.2" thickBot="1" x14ac:dyDescent="0.35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pans="1:26" ht="16.2" thickBot="1" x14ac:dyDescent="0.35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pans="1:26" ht="16.2" thickBot="1" x14ac:dyDescent="0.35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pans="1:26" ht="16.2" thickBot="1" x14ac:dyDescent="0.35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pans="1:26" ht="16.2" thickBot="1" x14ac:dyDescent="0.35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pans="1:26" ht="16.2" thickBot="1" x14ac:dyDescent="0.35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pans="1:26" ht="16.2" thickBot="1" x14ac:dyDescent="0.35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pans="1:26" ht="16.2" thickBot="1" x14ac:dyDescent="0.35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pans="1:26" ht="16.2" thickBot="1" x14ac:dyDescent="0.35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pans="1:26" ht="16.2" thickBot="1" x14ac:dyDescent="0.35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pans="1:26" ht="16.2" thickBot="1" x14ac:dyDescent="0.35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pans="1:26" ht="16.2" thickBot="1" x14ac:dyDescent="0.35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pans="1:26" ht="16.2" thickBot="1" x14ac:dyDescent="0.35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pans="1:26" ht="16.2" thickBot="1" x14ac:dyDescent="0.35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pans="1:26" ht="16.2" thickBot="1" x14ac:dyDescent="0.35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pans="1:26" ht="16.2" thickBot="1" x14ac:dyDescent="0.35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pans="1:26" ht="16.2" thickBot="1" x14ac:dyDescent="0.35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pans="1:26" ht="16.2" thickBot="1" x14ac:dyDescent="0.35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pans="1:26" ht="16.2" thickBot="1" x14ac:dyDescent="0.35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pans="1:26" ht="16.2" thickBot="1" x14ac:dyDescent="0.35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pans="1:26" ht="16.2" thickBot="1" x14ac:dyDescent="0.35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pans="1:26" ht="16.2" thickBot="1" x14ac:dyDescent="0.35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pans="1:26" ht="16.2" thickBot="1" x14ac:dyDescent="0.35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pans="1:26" ht="16.2" thickBot="1" x14ac:dyDescent="0.35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pans="1:26" ht="16.2" thickBot="1" x14ac:dyDescent="0.35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pans="1:26" ht="16.2" thickBot="1" x14ac:dyDescent="0.35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pans="1:26" ht="16.2" thickBot="1" x14ac:dyDescent="0.35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pans="1:26" ht="16.2" thickBot="1" x14ac:dyDescent="0.35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pans="1:26" ht="16.2" thickBot="1" x14ac:dyDescent="0.35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pans="1:26" ht="16.2" thickBot="1" x14ac:dyDescent="0.35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pans="1:26" ht="16.2" thickBot="1" x14ac:dyDescent="0.35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pans="1:26" ht="16.2" thickBot="1" x14ac:dyDescent="0.35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pans="1:26" ht="16.2" thickBot="1" x14ac:dyDescent="0.35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pans="1:26" ht="16.2" thickBot="1" x14ac:dyDescent="0.35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pans="1:26" ht="16.2" thickBot="1" x14ac:dyDescent="0.35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pans="1:26" ht="16.2" thickBot="1" x14ac:dyDescent="0.35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pans="1:26" ht="16.2" thickBot="1" x14ac:dyDescent="0.35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pans="1:26" ht="16.2" thickBot="1" x14ac:dyDescent="0.35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pans="1:26" ht="16.2" thickBot="1" x14ac:dyDescent="0.35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pans="1:26" ht="16.2" thickBot="1" x14ac:dyDescent="0.35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pans="1:26" ht="16.2" thickBot="1" x14ac:dyDescent="0.35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pans="1:26" ht="16.2" thickBot="1" x14ac:dyDescent="0.35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pans="1:26" ht="16.2" thickBot="1" x14ac:dyDescent="0.35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pans="1:26" ht="16.2" thickBot="1" x14ac:dyDescent="0.35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pans="1:26" ht="16.2" thickBot="1" x14ac:dyDescent="0.35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pans="1:26" ht="16.2" thickBot="1" x14ac:dyDescent="0.35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pans="1:26" ht="16.2" thickBot="1" x14ac:dyDescent="0.35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pans="1:26" ht="16.2" thickBot="1" x14ac:dyDescent="0.35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pans="1:26" ht="16.2" thickBot="1" x14ac:dyDescent="0.35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pans="1:26" ht="16.2" thickBot="1" x14ac:dyDescent="0.35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pans="1:26" ht="16.2" thickBot="1" x14ac:dyDescent="0.35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pans="1:26" ht="16.2" thickBot="1" x14ac:dyDescent="0.35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pans="1:26" ht="16.2" thickBot="1" x14ac:dyDescent="0.35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pans="1:26" ht="16.2" thickBot="1" x14ac:dyDescent="0.35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pans="1:26" ht="16.2" thickBot="1" x14ac:dyDescent="0.35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pans="1:26" ht="16.2" thickBot="1" x14ac:dyDescent="0.35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pans="1:26" ht="16.2" thickBot="1" x14ac:dyDescent="0.35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pans="1:26" ht="16.2" thickBot="1" x14ac:dyDescent="0.35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pans="1:26" ht="16.2" thickBot="1" x14ac:dyDescent="0.35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pans="1:26" ht="16.2" thickBot="1" x14ac:dyDescent="0.35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pans="1:26" ht="16.2" thickBot="1" x14ac:dyDescent="0.35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pans="1:26" ht="16.2" thickBot="1" x14ac:dyDescent="0.35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pans="1:26" ht="16.2" thickBot="1" x14ac:dyDescent="0.35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pans="1:26" ht="16.2" thickBot="1" x14ac:dyDescent="0.35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pans="1:26" ht="16.2" thickBot="1" x14ac:dyDescent="0.35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pans="1:26" ht="16.2" thickBot="1" x14ac:dyDescent="0.35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pans="1:26" ht="16.2" thickBot="1" x14ac:dyDescent="0.35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pans="1:26" ht="16.2" thickBot="1" x14ac:dyDescent="0.35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pans="1:26" ht="16.2" thickBot="1" x14ac:dyDescent="0.35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pans="1:26" ht="16.2" thickBot="1" x14ac:dyDescent="0.35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pans="1:26" ht="16.2" thickBot="1" x14ac:dyDescent="0.35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pans="1:26" ht="16.2" thickBot="1" x14ac:dyDescent="0.35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pans="1:26" ht="16.2" thickBot="1" x14ac:dyDescent="0.35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pans="1:26" ht="16.2" thickBot="1" x14ac:dyDescent="0.35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pans="1:26" ht="16.2" thickBot="1" x14ac:dyDescent="0.35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pans="1:26" ht="16.2" thickBot="1" x14ac:dyDescent="0.35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pans="1:26" ht="16.2" thickBot="1" x14ac:dyDescent="0.35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pans="1:26" ht="16.2" thickBot="1" x14ac:dyDescent="0.35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pans="1:26" ht="16.2" thickBot="1" x14ac:dyDescent="0.35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pans="1:26" ht="16.2" thickBot="1" x14ac:dyDescent="0.35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pans="1:26" ht="16.2" thickBot="1" x14ac:dyDescent="0.35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pans="1:26" ht="16.2" thickBot="1" x14ac:dyDescent="0.35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pans="1:26" ht="16.2" thickBot="1" x14ac:dyDescent="0.35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pans="1:26" ht="16.2" thickBot="1" x14ac:dyDescent="0.35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pans="1:26" ht="16.2" thickBot="1" x14ac:dyDescent="0.35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pans="1:26" ht="16.2" thickBot="1" x14ac:dyDescent="0.35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pans="1:26" ht="16.2" thickBot="1" x14ac:dyDescent="0.35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pans="1:26" ht="16.2" thickBot="1" x14ac:dyDescent="0.35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pans="1:26" ht="16.2" thickBot="1" x14ac:dyDescent="0.35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pans="1:26" ht="16.2" thickBot="1" x14ac:dyDescent="0.35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pans="1:26" ht="16.2" thickBot="1" x14ac:dyDescent="0.35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pans="1:26" ht="16.2" thickBot="1" x14ac:dyDescent="0.35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pans="1:26" ht="16.2" thickBot="1" x14ac:dyDescent="0.35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pans="1:26" ht="16.2" thickBot="1" x14ac:dyDescent="0.35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pans="1:26" ht="16.2" thickBot="1" x14ac:dyDescent="0.35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pans="1:26" ht="16.2" thickBot="1" x14ac:dyDescent="0.35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pans="1:26" ht="16.2" thickBot="1" x14ac:dyDescent="0.35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pans="1:26" ht="16.2" thickBot="1" x14ac:dyDescent="0.35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pans="1:26" ht="16.2" thickBot="1" x14ac:dyDescent="0.35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pans="1:26" ht="16.2" thickBot="1" x14ac:dyDescent="0.35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pans="1:26" ht="16.2" thickBot="1" x14ac:dyDescent="0.35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pans="1:26" ht="16.2" thickBot="1" x14ac:dyDescent="0.35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pans="1:26" ht="16.2" thickBot="1" x14ac:dyDescent="0.35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pans="1:26" ht="16.2" thickBot="1" x14ac:dyDescent="0.35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pans="1:26" ht="16.2" thickBot="1" x14ac:dyDescent="0.35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pans="1:26" ht="16.2" thickBot="1" x14ac:dyDescent="0.35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pans="1:26" ht="16.2" thickBot="1" x14ac:dyDescent="0.35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pans="1:26" ht="16.2" thickBot="1" x14ac:dyDescent="0.35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pans="1:26" ht="16.2" thickBot="1" x14ac:dyDescent="0.35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pans="1:26" ht="16.2" thickBot="1" x14ac:dyDescent="0.35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pans="1:26" ht="16.2" thickBot="1" x14ac:dyDescent="0.35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pans="1:26" ht="16.2" thickBot="1" x14ac:dyDescent="0.35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pans="1:26" ht="16.2" thickBot="1" x14ac:dyDescent="0.35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pans="1:26" ht="16.2" thickBot="1" x14ac:dyDescent="0.35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pans="1:26" ht="16.2" thickBot="1" x14ac:dyDescent="0.35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pans="1:26" ht="16.2" thickBot="1" x14ac:dyDescent="0.35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pans="1:26" ht="16.2" thickBot="1" x14ac:dyDescent="0.35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pans="1:26" ht="16.2" thickBot="1" x14ac:dyDescent="0.35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pans="1:26" ht="16.2" thickBot="1" x14ac:dyDescent="0.35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pans="1:26" ht="16.2" thickBot="1" x14ac:dyDescent="0.35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pans="1:26" ht="16.2" thickBot="1" x14ac:dyDescent="0.35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pans="1:26" ht="16.2" thickBot="1" x14ac:dyDescent="0.35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pans="1:26" ht="16.2" thickBot="1" x14ac:dyDescent="0.35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pans="1:26" ht="16.2" thickBot="1" x14ac:dyDescent="0.35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pans="1:26" ht="16.2" thickBot="1" x14ac:dyDescent="0.35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pans="1:26" ht="16.2" thickBot="1" x14ac:dyDescent="0.35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pans="1:26" ht="16.2" thickBot="1" x14ac:dyDescent="0.35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pans="1:26" ht="16.2" thickBot="1" x14ac:dyDescent="0.35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pans="1:26" ht="16.2" thickBot="1" x14ac:dyDescent="0.35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pans="1:26" ht="16.2" thickBot="1" x14ac:dyDescent="0.35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pans="1:26" ht="16.2" thickBot="1" x14ac:dyDescent="0.35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pans="1:26" ht="16.2" thickBot="1" x14ac:dyDescent="0.35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pans="1:26" ht="16.2" thickBot="1" x14ac:dyDescent="0.35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pans="1:26" ht="16.2" thickBot="1" x14ac:dyDescent="0.35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pans="1:26" ht="16.2" thickBot="1" x14ac:dyDescent="0.35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pans="1:26" ht="16.2" thickBot="1" x14ac:dyDescent="0.35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pans="1:26" ht="16.2" thickBot="1" x14ac:dyDescent="0.35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pans="1:26" ht="16.2" thickBot="1" x14ac:dyDescent="0.35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pans="1:26" ht="16.2" thickBot="1" x14ac:dyDescent="0.35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pans="1:26" ht="16.2" thickBot="1" x14ac:dyDescent="0.35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pans="1:26" ht="16.2" thickBot="1" x14ac:dyDescent="0.35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pans="1:26" ht="16.2" thickBot="1" x14ac:dyDescent="0.35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pans="1:26" ht="16.2" thickBot="1" x14ac:dyDescent="0.35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pans="1:26" ht="16.2" thickBot="1" x14ac:dyDescent="0.35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pans="1:26" ht="16.2" thickBot="1" x14ac:dyDescent="0.35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pans="1:26" ht="16.2" thickBot="1" x14ac:dyDescent="0.35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pans="1:26" ht="16.2" thickBot="1" x14ac:dyDescent="0.35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pans="1:26" ht="16.2" thickBot="1" x14ac:dyDescent="0.35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pans="1:26" ht="16.2" thickBot="1" x14ac:dyDescent="0.35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pans="1:26" ht="16.2" thickBot="1" x14ac:dyDescent="0.35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pans="1:26" ht="16.2" thickBot="1" x14ac:dyDescent="0.35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pans="1:26" ht="16.2" thickBot="1" x14ac:dyDescent="0.35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pans="1:26" ht="16.2" thickBot="1" x14ac:dyDescent="0.35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pans="1:26" ht="16.2" thickBot="1" x14ac:dyDescent="0.35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pans="1:26" ht="16.2" thickBot="1" x14ac:dyDescent="0.35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pans="1:26" ht="16.2" thickBot="1" x14ac:dyDescent="0.35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pans="1:26" ht="16.2" thickBot="1" x14ac:dyDescent="0.35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pans="1:26" ht="16.2" thickBot="1" x14ac:dyDescent="0.35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pans="1:26" ht="16.2" thickBot="1" x14ac:dyDescent="0.35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pans="1:26" ht="16.2" thickBot="1" x14ac:dyDescent="0.35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pans="1:26" ht="16.2" thickBot="1" x14ac:dyDescent="0.35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pans="1:26" ht="16.2" thickBot="1" x14ac:dyDescent="0.35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pans="1:26" ht="16.2" thickBot="1" x14ac:dyDescent="0.35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pans="1:26" ht="16.2" thickBot="1" x14ac:dyDescent="0.35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pans="1:26" ht="16.2" thickBot="1" x14ac:dyDescent="0.35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pans="1:26" ht="16.2" thickBot="1" x14ac:dyDescent="0.35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pans="1:26" ht="16.2" thickBot="1" x14ac:dyDescent="0.35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pans="1:26" ht="16.2" thickBot="1" x14ac:dyDescent="0.35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pans="1:26" ht="16.2" thickBot="1" x14ac:dyDescent="0.35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pans="1:26" ht="16.2" thickBot="1" x14ac:dyDescent="0.35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pans="1:26" ht="16.2" thickBot="1" x14ac:dyDescent="0.35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pans="1:26" ht="16.2" thickBot="1" x14ac:dyDescent="0.35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pans="1:26" ht="16.2" thickBot="1" x14ac:dyDescent="0.35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pans="1:26" ht="16.2" thickBot="1" x14ac:dyDescent="0.35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pans="1:26" ht="16.2" thickBot="1" x14ac:dyDescent="0.35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pans="1:26" ht="16.2" thickBot="1" x14ac:dyDescent="0.35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pans="1:26" ht="16.2" thickBot="1" x14ac:dyDescent="0.35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pans="1:26" ht="16.2" thickBot="1" x14ac:dyDescent="0.35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pans="1:26" ht="16.2" thickBot="1" x14ac:dyDescent="0.35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pans="1:26" ht="16.2" thickBot="1" x14ac:dyDescent="0.35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pans="1:26" ht="16.2" thickBot="1" x14ac:dyDescent="0.35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pans="1:26" ht="16.2" thickBot="1" x14ac:dyDescent="0.35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pans="1:26" ht="16.2" thickBot="1" x14ac:dyDescent="0.35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pans="1:26" ht="16.2" thickBot="1" x14ac:dyDescent="0.35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pans="1:26" ht="16.2" thickBot="1" x14ac:dyDescent="0.35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pans="1:26" ht="16.2" thickBot="1" x14ac:dyDescent="0.35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pans="1:26" ht="16.2" thickBot="1" x14ac:dyDescent="0.35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pans="1:26" ht="16.2" thickBot="1" x14ac:dyDescent="0.35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pans="1:26" ht="16.2" thickBot="1" x14ac:dyDescent="0.35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pans="1:26" ht="16.2" thickBot="1" x14ac:dyDescent="0.35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pans="1:26" ht="16.2" thickBot="1" x14ac:dyDescent="0.35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pans="1:26" ht="16.2" thickBot="1" x14ac:dyDescent="0.35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pans="1:26" ht="16.2" thickBot="1" x14ac:dyDescent="0.35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pans="1:26" ht="16.2" thickBot="1" x14ac:dyDescent="0.35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pans="1:26" ht="16.2" thickBot="1" x14ac:dyDescent="0.35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pans="1:26" ht="16.2" thickBot="1" x14ac:dyDescent="0.35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pans="1:26" ht="16.2" thickBot="1" x14ac:dyDescent="0.35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pans="1:26" ht="16.2" thickBot="1" x14ac:dyDescent="0.35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pans="1:26" ht="16.2" thickBot="1" x14ac:dyDescent="0.35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pans="1:26" ht="16.2" thickBot="1" x14ac:dyDescent="0.35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pans="1:26" ht="16.2" thickBot="1" x14ac:dyDescent="0.35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pans="1:26" ht="16.2" thickBot="1" x14ac:dyDescent="0.35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pans="1:26" ht="16.2" thickBot="1" x14ac:dyDescent="0.35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pans="1:26" ht="16.2" thickBot="1" x14ac:dyDescent="0.35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pans="1:26" ht="16.2" thickBot="1" x14ac:dyDescent="0.35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pans="1:26" ht="16.2" thickBot="1" x14ac:dyDescent="0.35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pans="1:26" ht="16.2" thickBot="1" x14ac:dyDescent="0.35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pans="1:26" ht="16.2" thickBot="1" x14ac:dyDescent="0.35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pans="1:26" ht="16.2" thickBot="1" x14ac:dyDescent="0.35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pans="1:26" ht="16.2" thickBot="1" x14ac:dyDescent="0.35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pans="1:26" ht="16.2" thickBot="1" x14ac:dyDescent="0.35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pans="1:26" ht="16.2" thickBot="1" x14ac:dyDescent="0.35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pans="1:26" ht="16.2" thickBot="1" x14ac:dyDescent="0.35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pans="1:26" ht="16.2" thickBot="1" x14ac:dyDescent="0.35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pans="1:26" ht="16.2" thickBot="1" x14ac:dyDescent="0.35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pans="1:26" ht="16.2" thickBot="1" x14ac:dyDescent="0.35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pans="1:26" ht="16.2" thickBot="1" x14ac:dyDescent="0.35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pans="1:26" ht="16.2" thickBot="1" x14ac:dyDescent="0.35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pans="1:26" ht="16.2" thickBot="1" x14ac:dyDescent="0.35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pans="1:26" ht="16.2" thickBot="1" x14ac:dyDescent="0.35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pans="1:26" ht="16.2" thickBot="1" x14ac:dyDescent="0.35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pans="1:26" ht="16.2" thickBot="1" x14ac:dyDescent="0.35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pans="1:26" ht="16.2" thickBot="1" x14ac:dyDescent="0.35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pans="1:26" ht="16.2" thickBot="1" x14ac:dyDescent="0.35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pans="1:26" ht="16.2" thickBot="1" x14ac:dyDescent="0.35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pans="1:26" ht="16.2" thickBot="1" x14ac:dyDescent="0.35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pans="1:26" ht="16.2" thickBot="1" x14ac:dyDescent="0.35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pans="1:26" ht="16.2" thickBot="1" x14ac:dyDescent="0.35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pans="1:26" ht="16.2" thickBot="1" x14ac:dyDescent="0.35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pans="1:26" ht="16.2" thickBot="1" x14ac:dyDescent="0.35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pans="1:26" ht="16.2" thickBot="1" x14ac:dyDescent="0.35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pans="1:26" ht="16.2" thickBot="1" x14ac:dyDescent="0.35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pans="1:26" ht="16.2" thickBot="1" x14ac:dyDescent="0.35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pans="1:26" ht="16.2" thickBot="1" x14ac:dyDescent="0.35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pans="1:26" ht="16.2" thickBot="1" x14ac:dyDescent="0.35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pans="1:26" ht="16.2" thickBot="1" x14ac:dyDescent="0.35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pans="1:26" ht="16.2" thickBot="1" x14ac:dyDescent="0.35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pans="1:26" ht="16.2" thickBot="1" x14ac:dyDescent="0.35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pans="1:26" ht="16.2" thickBot="1" x14ac:dyDescent="0.35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pans="1:26" ht="16.2" thickBot="1" x14ac:dyDescent="0.35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pans="1:26" ht="16.2" thickBot="1" x14ac:dyDescent="0.35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pans="1:26" ht="16.2" thickBot="1" x14ac:dyDescent="0.35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pans="1:26" ht="16.2" thickBot="1" x14ac:dyDescent="0.35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pans="1:26" ht="16.2" thickBot="1" x14ac:dyDescent="0.35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pans="1:26" ht="16.2" thickBot="1" x14ac:dyDescent="0.35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pans="1:26" ht="16.2" thickBot="1" x14ac:dyDescent="0.35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pans="1:26" ht="16.2" thickBot="1" x14ac:dyDescent="0.35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pans="1:26" ht="16.2" thickBot="1" x14ac:dyDescent="0.35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pans="1:26" ht="16.2" thickBot="1" x14ac:dyDescent="0.35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pans="1:26" ht="16.2" thickBot="1" x14ac:dyDescent="0.35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pans="1:26" ht="16.2" thickBot="1" x14ac:dyDescent="0.35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pans="1:26" ht="16.2" thickBot="1" x14ac:dyDescent="0.35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pans="1:26" ht="16.2" thickBot="1" x14ac:dyDescent="0.35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pans="1:26" ht="16.2" thickBot="1" x14ac:dyDescent="0.35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pans="1:26" ht="16.2" thickBot="1" x14ac:dyDescent="0.35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pans="1:26" ht="16.2" thickBot="1" x14ac:dyDescent="0.35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pans="1:26" ht="16.2" thickBot="1" x14ac:dyDescent="0.35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pans="1:26" ht="16.2" thickBot="1" x14ac:dyDescent="0.35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pans="1:26" ht="16.2" thickBot="1" x14ac:dyDescent="0.35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pans="1:26" ht="16.2" thickBot="1" x14ac:dyDescent="0.35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pans="1:26" ht="16.2" thickBot="1" x14ac:dyDescent="0.35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pans="1:26" ht="16.2" thickBot="1" x14ac:dyDescent="0.35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pans="1:26" ht="16.2" thickBot="1" x14ac:dyDescent="0.35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pans="1:26" ht="16.2" thickBot="1" x14ac:dyDescent="0.35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pans="1:26" ht="16.2" thickBot="1" x14ac:dyDescent="0.35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pans="1:26" ht="16.2" thickBot="1" x14ac:dyDescent="0.35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pans="1:26" ht="16.2" thickBot="1" x14ac:dyDescent="0.35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pans="1:26" ht="16.2" thickBot="1" x14ac:dyDescent="0.35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pans="1:26" ht="16.2" thickBot="1" x14ac:dyDescent="0.35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pans="1:26" ht="16.2" thickBot="1" x14ac:dyDescent="0.35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pans="1:26" ht="16.2" thickBot="1" x14ac:dyDescent="0.35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pans="1:26" ht="16.2" thickBot="1" x14ac:dyDescent="0.35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pans="1:26" ht="16.2" thickBot="1" x14ac:dyDescent="0.35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pans="1:26" ht="16.2" thickBot="1" x14ac:dyDescent="0.35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pans="1:26" ht="16.2" thickBot="1" x14ac:dyDescent="0.35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pans="1:26" ht="16.2" thickBot="1" x14ac:dyDescent="0.35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pans="1:26" ht="16.2" thickBot="1" x14ac:dyDescent="0.35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pans="1:26" ht="16.2" thickBot="1" x14ac:dyDescent="0.35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pans="1:26" ht="16.2" thickBot="1" x14ac:dyDescent="0.35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pans="1:26" ht="16.2" thickBot="1" x14ac:dyDescent="0.35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pans="1:26" ht="16.2" thickBot="1" x14ac:dyDescent="0.35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pans="1:26" ht="16.2" thickBot="1" x14ac:dyDescent="0.35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pans="1:26" ht="16.2" thickBot="1" x14ac:dyDescent="0.35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pans="1:26" ht="16.2" thickBot="1" x14ac:dyDescent="0.35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pans="1:26" ht="16.2" thickBot="1" x14ac:dyDescent="0.35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pans="1:26" ht="16.2" thickBot="1" x14ac:dyDescent="0.35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pans="1:26" ht="16.2" thickBot="1" x14ac:dyDescent="0.35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pans="1:26" ht="16.2" thickBot="1" x14ac:dyDescent="0.35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pans="1:26" ht="16.2" thickBot="1" x14ac:dyDescent="0.35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pans="1:26" ht="16.2" thickBot="1" x14ac:dyDescent="0.35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pans="1:26" ht="16.2" thickBot="1" x14ac:dyDescent="0.35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pans="1:26" ht="16.2" thickBot="1" x14ac:dyDescent="0.35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pans="1:26" ht="16.2" thickBot="1" x14ac:dyDescent="0.35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pans="1:26" ht="16.2" thickBot="1" x14ac:dyDescent="0.35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pans="1:26" ht="16.2" thickBot="1" x14ac:dyDescent="0.35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pans="1:26" ht="16.2" thickBot="1" x14ac:dyDescent="0.35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pans="1:26" ht="16.2" thickBot="1" x14ac:dyDescent="0.35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pans="1:26" ht="16.2" thickBot="1" x14ac:dyDescent="0.35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pans="1:26" ht="16.2" thickBot="1" x14ac:dyDescent="0.35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pans="1:26" ht="16.2" thickBot="1" x14ac:dyDescent="0.35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pans="1:26" ht="16.2" thickBot="1" x14ac:dyDescent="0.35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pans="1:26" ht="16.2" thickBot="1" x14ac:dyDescent="0.35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pans="1:26" ht="16.2" thickBot="1" x14ac:dyDescent="0.35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pans="1:26" ht="16.2" thickBot="1" x14ac:dyDescent="0.35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pans="1:26" ht="16.2" thickBot="1" x14ac:dyDescent="0.35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pans="1:26" ht="16.2" thickBot="1" x14ac:dyDescent="0.35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pans="1:26" ht="16.2" thickBot="1" x14ac:dyDescent="0.35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pans="1:26" ht="16.2" thickBot="1" x14ac:dyDescent="0.35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pans="1:26" ht="16.2" thickBot="1" x14ac:dyDescent="0.35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pans="1:26" ht="16.2" thickBot="1" x14ac:dyDescent="0.35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pans="1:26" ht="16.2" thickBot="1" x14ac:dyDescent="0.35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pans="1:26" ht="16.2" thickBot="1" x14ac:dyDescent="0.35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pans="1:26" ht="16.2" thickBot="1" x14ac:dyDescent="0.35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pans="1:26" ht="16.2" thickBot="1" x14ac:dyDescent="0.35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pans="1:26" ht="16.2" thickBot="1" x14ac:dyDescent="0.35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pans="1:26" ht="16.2" thickBot="1" x14ac:dyDescent="0.35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pans="1:26" ht="16.2" thickBot="1" x14ac:dyDescent="0.35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pans="1:26" ht="16.2" thickBot="1" x14ac:dyDescent="0.35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pans="1:26" ht="16.2" thickBot="1" x14ac:dyDescent="0.35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pans="1:26" ht="16.2" thickBot="1" x14ac:dyDescent="0.35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pans="1:26" ht="16.2" thickBot="1" x14ac:dyDescent="0.35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pans="1:26" ht="16.2" thickBot="1" x14ac:dyDescent="0.35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pans="1:26" ht="16.2" thickBot="1" x14ac:dyDescent="0.35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pans="1:26" ht="16.2" thickBot="1" x14ac:dyDescent="0.35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pans="1:26" ht="16.2" thickBot="1" x14ac:dyDescent="0.35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pans="1:26" ht="16.2" thickBot="1" x14ac:dyDescent="0.35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pans="1:26" ht="16.2" thickBot="1" x14ac:dyDescent="0.35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pans="1:26" ht="16.2" thickBot="1" x14ac:dyDescent="0.35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pans="1:26" ht="16.2" thickBot="1" x14ac:dyDescent="0.35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pans="1:26" ht="16.2" thickBot="1" x14ac:dyDescent="0.35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pans="1:26" ht="16.2" thickBot="1" x14ac:dyDescent="0.35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pans="1:26" ht="16.2" thickBot="1" x14ac:dyDescent="0.35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pans="1:26" ht="16.2" thickBot="1" x14ac:dyDescent="0.35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pans="1:26" ht="16.2" thickBot="1" x14ac:dyDescent="0.35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pans="1:26" ht="16.2" thickBot="1" x14ac:dyDescent="0.35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pans="1:26" ht="16.2" thickBot="1" x14ac:dyDescent="0.35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pans="1:26" ht="16.2" thickBot="1" x14ac:dyDescent="0.35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pans="1:26" ht="16.2" thickBot="1" x14ac:dyDescent="0.35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pans="1:26" ht="16.2" thickBot="1" x14ac:dyDescent="0.35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pans="1:26" ht="16.2" thickBot="1" x14ac:dyDescent="0.35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pans="1:26" ht="16.2" thickBot="1" x14ac:dyDescent="0.35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pans="1:26" ht="16.2" thickBot="1" x14ac:dyDescent="0.35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pans="1:26" ht="16.2" thickBot="1" x14ac:dyDescent="0.35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pans="1:26" ht="16.2" thickBot="1" x14ac:dyDescent="0.35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pans="1:26" ht="16.2" thickBot="1" x14ac:dyDescent="0.35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pans="1:26" ht="16.2" thickBot="1" x14ac:dyDescent="0.35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pans="1:26" ht="16.2" thickBot="1" x14ac:dyDescent="0.35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pans="1:26" ht="16.2" thickBot="1" x14ac:dyDescent="0.35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pans="1:26" ht="16.2" thickBot="1" x14ac:dyDescent="0.35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pans="1:26" ht="16.2" thickBot="1" x14ac:dyDescent="0.35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pans="1:26" ht="16.2" thickBot="1" x14ac:dyDescent="0.35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pans="1:26" ht="16.2" thickBot="1" x14ac:dyDescent="0.35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pans="1:26" ht="16.2" thickBot="1" x14ac:dyDescent="0.35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pans="1:26" ht="16.2" thickBot="1" x14ac:dyDescent="0.35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pans="1:26" ht="16.2" thickBot="1" x14ac:dyDescent="0.35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pans="1:26" ht="16.2" thickBot="1" x14ac:dyDescent="0.35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pans="1:26" ht="16.2" thickBot="1" x14ac:dyDescent="0.35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pans="1:26" ht="16.2" thickBot="1" x14ac:dyDescent="0.35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pans="1:26" ht="16.2" thickBot="1" x14ac:dyDescent="0.35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pans="1:26" ht="16.2" thickBot="1" x14ac:dyDescent="0.35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pans="1:26" ht="16.2" thickBot="1" x14ac:dyDescent="0.35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pans="1:26" ht="16.2" thickBot="1" x14ac:dyDescent="0.35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pans="1:26" ht="16.2" thickBot="1" x14ac:dyDescent="0.35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pans="1:26" ht="16.2" thickBot="1" x14ac:dyDescent="0.35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pans="1:26" ht="16.2" thickBot="1" x14ac:dyDescent="0.35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pans="1:26" ht="16.2" thickBot="1" x14ac:dyDescent="0.35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pans="1:26" ht="16.2" thickBot="1" x14ac:dyDescent="0.35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pans="1:26" ht="16.2" thickBot="1" x14ac:dyDescent="0.35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pans="1:26" ht="16.2" thickBot="1" x14ac:dyDescent="0.35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pans="1:26" ht="16.2" thickBot="1" x14ac:dyDescent="0.35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pans="1:26" ht="16.2" thickBot="1" x14ac:dyDescent="0.35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pans="1:26" ht="16.2" thickBot="1" x14ac:dyDescent="0.35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  <row r="930" spans="1:26" ht="16.2" thickBot="1" x14ac:dyDescent="0.35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</row>
    <row r="931" spans="1:26" ht="16.2" thickBot="1" x14ac:dyDescent="0.35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</row>
    <row r="932" spans="1:26" ht="16.2" thickBot="1" x14ac:dyDescent="0.35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</row>
    <row r="933" spans="1:26" ht="16.2" thickBot="1" x14ac:dyDescent="0.35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</row>
    <row r="934" spans="1:26" ht="16.2" thickBot="1" x14ac:dyDescent="0.35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spans="1:26" ht="16.2" thickBot="1" x14ac:dyDescent="0.35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</row>
    <row r="936" spans="1:26" ht="16.2" thickBot="1" x14ac:dyDescent="0.35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</row>
    <row r="937" spans="1:26" ht="16.2" thickBot="1" x14ac:dyDescent="0.35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</row>
    <row r="938" spans="1:26" ht="16.2" thickBot="1" x14ac:dyDescent="0.35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</row>
    <row r="939" spans="1:26" ht="16.2" thickBot="1" x14ac:dyDescent="0.35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</row>
    <row r="940" spans="1:26" ht="16.2" thickBot="1" x14ac:dyDescent="0.35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</row>
    <row r="941" spans="1:26" ht="16.2" thickBot="1" x14ac:dyDescent="0.35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</row>
    <row r="942" spans="1:26" ht="16.2" thickBot="1" x14ac:dyDescent="0.35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</row>
    <row r="943" spans="1:26" ht="16.2" thickBot="1" x14ac:dyDescent="0.35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</row>
    <row r="944" spans="1:26" ht="16.2" thickBot="1" x14ac:dyDescent="0.35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</row>
    <row r="945" spans="1:26" ht="16.2" thickBot="1" x14ac:dyDescent="0.35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</row>
    <row r="946" spans="1:26" ht="16.2" thickBot="1" x14ac:dyDescent="0.35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</row>
    <row r="947" spans="1:26" ht="16.2" thickBot="1" x14ac:dyDescent="0.35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</row>
    <row r="948" spans="1:26" ht="16.2" thickBot="1" x14ac:dyDescent="0.35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</row>
    <row r="949" spans="1:26" ht="16.2" thickBot="1" x14ac:dyDescent="0.35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</row>
    <row r="950" spans="1:26" ht="16.2" thickBot="1" x14ac:dyDescent="0.35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</row>
    <row r="951" spans="1:26" ht="16.2" thickBot="1" x14ac:dyDescent="0.35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</row>
    <row r="952" spans="1:26" ht="16.2" thickBot="1" x14ac:dyDescent="0.35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</row>
    <row r="953" spans="1:26" ht="16.2" thickBot="1" x14ac:dyDescent="0.35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</row>
    <row r="954" spans="1:26" ht="16.2" thickBot="1" x14ac:dyDescent="0.35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</row>
    <row r="955" spans="1:26" ht="16.2" thickBot="1" x14ac:dyDescent="0.35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</row>
    <row r="956" spans="1:26" ht="16.2" thickBot="1" x14ac:dyDescent="0.35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</row>
    <row r="957" spans="1:26" ht="16.2" thickBot="1" x14ac:dyDescent="0.35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</row>
    <row r="958" spans="1:26" ht="16.2" thickBot="1" x14ac:dyDescent="0.35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</row>
    <row r="959" spans="1:26" ht="16.2" thickBot="1" x14ac:dyDescent="0.35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</row>
    <row r="960" spans="1:26" ht="16.2" thickBot="1" x14ac:dyDescent="0.35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</row>
    <row r="961" spans="1:26" ht="16.2" thickBot="1" x14ac:dyDescent="0.35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</row>
    <row r="962" spans="1:26" ht="16.2" thickBot="1" x14ac:dyDescent="0.35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</row>
    <row r="963" spans="1:26" ht="16.2" thickBot="1" x14ac:dyDescent="0.35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</row>
    <row r="964" spans="1:26" ht="16.2" thickBot="1" x14ac:dyDescent="0.35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</row>
    <row r="965" spans="1:26" ht="16.2" thickBot="1" x14ac:dyDescent="0.35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</row>
    <row r="966" spans="1:26" ht="16.2" thickBot="1" x14ac:dyDescent="0.35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</row>
    <row r="967" spans="1:26" ht="16.2" thickBot="1" x14ac:dyDescent="0.35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</row>
    <row r="968" spans="1:26" ht="16.2" thickBot="1" x14ac:dyDescent="0.35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</row>
    <row r="969" spans="1:26" ht="16.2" thickBot="1" x14ac:dyDescent="0.35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</row>
    <row r="970" spans="1:26" ht="16.2" thickBot="1" x14ac:dyDescent="0.35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</row>
    <row r="971" spans="1:26" ht="16.2" thickBot="1" x14ac:dyDescent="0.35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</row>
    <row r="972" spans="1:26" ht="16.2" thickBot="1" x14ac:dyDescent="0.35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</row>
    <row r="973" spans="1:26" ht="16.2" thickBot="1" x14ac:dyDescent="0.35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</row>
    <row r="974" spans="1:26" ht="16.2" thickBot="1" x14ac:dyDescent="0.35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</row>
    <row r="975" spans="1:26" ht="16.2" thickBot="1" x14ac:dyDescent="0.35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</row>
    <row r="976" spans="1:26" ht="16.2" thickBot="1" x14ac:dyDescent="0.35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</row>
    <row r="977" spans="1:26" ht="16.2" thickBot="1" x14ac:dyDescent="0.35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</row>
    <row r="978" spans="1:26" ht="16.2" thickBot="1" x14ac:dyDescent="0.35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</row>
    <row r="979" spans="1:26" ht="16.2" thickBot="1" x14ac:dyDescent="0.35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</row>
    <row r="980" spans="1:26" ht="16.2" thickBot="1" x14ac:dyDescent="0.35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</row>
    <row r="981" spans="1:26" ht="16.2" thickBot="1" x14ac:dyDescent="0.35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</row>
    <row r="982" spans="1:26" ht="16.2" thickBot="1" x14ac:dyDescent="0.35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</row>
    <row r="983" spans="1:26" ht="16.2" thickBot="1" x14ac:dyDescent="0.35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</row>
    <row r="984" spans="1:26" ht="16.2" thickBot="1" x14ac:dyDescent="0.35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</row>
    <row r="985" spans="1:26" ht="16.2" thickBot="1" x14ac:dyDescent="0.35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</row>
    <row r="986" spans="1:26" ht="16.2" thickBot="1" x14ac:dyDescent="0.35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</row>
    <row r="987" spans="1:26" ht="16.2" thickBot="1" x14ac:dyDescent="0.35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</row>
    <row r="988" spans="1:26" ht="16.2" thickBot="1" x14ac:dyDescent="0.35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</row>
    <row r="989" spans="1:26" ht="16.2" thickBot="1" x14ac:dyDescent="0.35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</row>
    <row r="990" spans="1:26" ht="16.2" thickBot="1" x14ac:dyDescent="0.35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</row>
    <row r="991" spans="1:26" ht="16.2" thickBot="1" x14ac:dyDescent="0.35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</row>
    <row r="992" spans="1:26" ht="16.2" thickBot="1" x14ac:dyDescent="0.35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</row>
    <row r="993" spans="1:26" ht="16.2" thickBot="1" x14ac:dyDescent="0.35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</row>
    <row r="994" spans="1:26" ht="16.2" thickBot="1" x14ac:dyDescent="0.35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</row>
    <row r="995" spans="1:26" ht="16.2" thickBot="1" x14ac:dyDescent="0.35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</row>
    <row r="996" spans="1:26" ht="16.2" thickBot="1" x14ac:dyDescent="0.35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</row>
    <row r="997" spans="1:26" ht="16.2" thickBot="1" x14ac:dyDescent="0.35">
      <c r="A997" s="156"/>
      <c r="B997" s="156"/>
      <c r="C997" s="156"/>
      <c r="D997" s="156"/>
      <c r="E997" s="156"/>
      <c r="F997" s="156"/>
      <c r="G997" s="156"/>
      <c r="H997" s="156"/>
      <c r="I997" s="156"/>
      <c r="J997" s="156"/>
      <c r="L997" s="156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</row>
    <row r="998" spans="1:26" ht="16.2" thickBot="1" x14ac:dyDescent="0.35">
      <c r="A998" s="156"/>
      <c r="B998" s="156"/>
      <c r="C998" s="156"/>
      <c r="D998" s="156"/>
      <c r="E998" s="156"/>
      <c r="F998" s="156"/>
      <c r="G998" s="156"/>
      <c r="H998" s="156"/>
      <c r="I998" s="156"/>
      <c r="J998" s="156"/>
      <c r="L998" s="156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</row>
    <row r="999" spans="1:26" ht="16.2" thickBot="1" x14ac:dyDescent="0.35">
      <c r="A999" s="156"/>
      <c r="B999" s="156"/>
      <c r="C999" s="156"/>
      <c r="D999" s="156"/>
      <c r="E999" s="156"/>
      <c r="F999" s="156"/>
      <c r="G999" s="156"/>
      <c r="H999" s="156"/>
      <c r="I999" s="156"/>
      <c r="J999" s="156"/>
      <c r="L999" s="156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</row>
    <row r="1000" spans="1:26" ht="16.2" thickBot="1" x14ac:dyDescent="0.35">
      <c r="A1000" s="156"/>
      <c r="B1000" s="156"/>
      <c r="C1000" s="156"/>
      <c r="D1000" s="156"/>
      <c r="E1000" s="156"/>
      <c r="F1000" s="156"/>
      <c r="G1000" s="156"/>
      <c r="H1000" s="156"/>
      <c r="I1000" s="156"/>
      <c r="J1000" s="156"/>
      <c r="L1000" s="156"/>
      <c r="M1000" s="156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</row>
  </sheetData>
  <customSheetViews>
    <customSheetView guid="{5FB72AAD-ECEA-4422-8E45-8800DA688AC2}" topLeftCell="A19">
      <selection activeCell="K61" sqref="K61"/>
      <pageMargins left="0.7" right="0.7" top="0.75" bottom="0.75" header="0.3" footer="0.3"/>
      <pageSetup orientation="portrait" r:id="rId1"/>
    </customSheetView>
    <customSheetView guid="{178C8736-A54F-4AD8-89E5-B9B204870C3E}" scale="80" topLeftCell="A46">
      <selection activeCell="K61" sqref="K61"/>
      <pageMargins left="0.7" right="0.7" top="0.75" bottom="0.75" header="0.3" footer="0.3"/>
      <pageSetup orientation="portrait" r:id="rId2"/>
    </customSheetView>
  </customSheetViews>
  <mergeCells count="16">
    <mergeCell ref="B2:H2"/>
    <mergeCell ref="B3:H3"/>
    <mergeCell ref="B4:H4"/>
    <mergeCell ref="B5:H5"/>
    <mergeCell ref="B7:H7"/>
    <mergeCell ref="B16:J16"/>
    <mergeCell ref="B19:H19"/>
    <mergeCell ref="B35:J35"/>
    <mergeCell ref="B37:H37"/>
    <mergeCell ref="B67:H67"/>
    <mergeCell ref="B100:H100"/>
    <mergeCell ref="B68:J68"/>
    <mergeCell ref="B70:H70"/>
    <mergeCell ref="B89:H89"/>
    <mergeCell ref="B90:J90"/>
    <mergeCell ref="B92:H92"/>
  </mergeCell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0"/>
  <sheetViews>
    <sheetView topLeftCell="D58" zoomScaleNormal="100" workbookViewId="0">
      <selection activeCell="M81" sqref="M81"/>
    </sheetView>
  </sheetViews>
  <sheetFormatPr defaultColWidth="8.6640625" defaultRowHeight="15.6" x14ac:dyDescent="0.3"/>
  <cols>
    <col min="1" max="1" width="8" style="3" bestFit="1" customWidth="1"/>
    <col min="2" max="2" width="4.5546875" style="13" customWidth="1"/>
    <col min="3" max="3" width="50.5546875" style="2" customWidth="1"/>
    <col min="4" max="8" width="9.6640625" style="1" customWidth="1"/>
    <col min="9" max="9" width="9.6640625" style="86" customWidth="1"/>
    <col min="10" max="10" width="10.109375" style="1" customWidth="1"/>
    <col min="11" max="11" width="11.109375" style="86" customWidth="1"/>
    <col min="12" max="12" width="8.6640625" style="1"/>
    <col min="13" max="13" width="68.88671875" style="1" bestFit="1" customWidth="1"/>
    <col min="14" max="16384" width="8.6640625" style="1"/>
  </cols>
  <sheetData>
    <row r="2" spans="1:11" x14ac:dyDescent="0.3">
      <c r="B2" s="236" t="s">
        <v>46</v>
      </c>
      <c r="C2" s="236"/>
      <c r="D2" s="236"/>
      <c r="E2" s="236"/>
      <c r="F2" s="236"/>
      <c r="G2" s="236"/>
      <c r="H2" s="236"/>
      <c r="I2" s="147"/>
    </row>
    <row r="3" spans="1:11" x14ac:dyDescent="0.3">
      <c r="B3" s="236" t="s">
        <v>43</v>
      </c>
      <c r="C3" s="236"/>
      <c r="D3" s="236"/>
      <c r="E3" s="236"/>
      <c r="F3" s="236"/>
      <c r="G3" s="236"/>
      <c r="H3" s="236"/>
      <c r="I3" s="147"/>
    </row>
    <row r="4" spans="1:11" x14ac:dyDescent="0.3">
      <c r="B4" s="236" t="s">
        <v>44</v>
      </c>
      <c r="C4" s="236"/>
      <c r="D4" s="236"/>
      <c r="E4" s="236"/>
      <c r="F4" s="236"/>
      <c r="G4" s="236"/>
      <c r="H4" s="236"/>
      <c r="I4" s="147"/>
    </row>
    <row r="5" spans="1:11" x14ac:dyDescent="0.3">
      <c r="B5" s="236"/>
      <c r="C5" s="236"/>
      <c r="D5" s="236"/>
      <c r="E5" s="236"/>
      <c r="F5" s="236"/>
      <c r="G5" s="236"/>
      <c r="H5" s="236"/>
      <c r="I5" s="147"/>
      <c r="J5" s="12"/>
      <c r="K5" s="98"/>
    </row>
    <row r="6" spans="1:11" x14ac:dyDescent="0.3">
      <c r="A6" s="4"/>
      <c r="B6" s="11"/>
      <c r="C6" s="11"/>
      <c r="D6" s="11"/>
      <c r="E6" s="11"/>
      <c r="F6" s="11"/>
      <c r="G6" s="11"/>
      <c r="H6" s="11"/>
      <c r="I6" s="97"/>
      <c r="K6" s="97"/>
    </row>
    <row r="7" spans="1:11" x14ac:dyDescent="0.3">
      <c r="A7" s="4"/>
      <c r="B7" s="257" t="s">
        <v>48</v>
      </c>
      <c r="C7" s="257"/>
      <c r="D7" s="257"/>
      <c r="E7" s="257"/>
      <c r="F7" s="257"/>
      <c r="G7" s="257"/>
      <c r="H7" s="257"/>
      <c r="I7" s="148"/>
    </row>
    <row r="8" spans="1:11" s="16" customFormat="1" ht="30" customHeight="1" x14ac:dyDescent="0.3">
      <c r="A8" s="15"/>
      <c r="B8" s="28"/>
      <c r="C8" s="28"/>
      <c r="D8" s="28" t="s">
        <v>61</v>
      </c>
      <c r="E8" s="28" t="s">
        <v>60</v>
      </c>
      <c r="F8" s="28" t="s">
        <v>59</v>
      </c>
      <c r="G8" s="28" t="s">
        <v>58</v>
      </c>
      <c r="H8" s="28" t="s">
        <v>57</v>
      </c>
      <c r="I8" s="28" t="s">
        <v>62</v>
      </c>
      <c r="J8" s="28" t="s">
        <v>78</v>
      </c>
      <c r="K8" s="129" t="s">
        <v>102</v>
      </c>
    </row>
    <row r="9" spans="1:11" x14ac:dyDescent="0.3">
      <c r="B9" s="34"/>
      <c r="C9" s="23" t="s">
        <v>5</v>
      </c>
      <c r="D9" s="20"/>
      <c r="E9" s="20"/>
      <c r="F9" s="20"/>
      <c r="G9" s="20"/>
      <c r="H9" s="20"/>
      <c r="I9" s="102"/>
      <c r="J9" s="20"/>
      <c r="K9" s="102"/>
    </row>
    <row r="10" spans="1:11" x14ac:dyDescent="0.3">
      <c r="B10" s="34">
        <v>1</v>
      </c>
      <c r="C10" s="21" t="s">
        <v>6</v>
      </c>
      <c r="D10" s="20"/>
      <c r="E10" s="20"/>
      <c r="F10" s="20"/>
      <c r="G10" s="20"/>
      <c r="H10" s="20"/>
      <c r="I10" s="102"/>
      <c r="J10" s="20"/>
      <c r="K10" s="102"/>
    </row>
    <row r="11" spans="1:11" x14ac:dyDescent="0.3">
      <c r="B11" s="34"/>
      <c r="C11" s="25"/>
      <c r="D11" s="20"/>
      <c r="E11" s="20"/>
      <c r="F11" s="20"/>
      <c r="G11" s="20"/>
      <c r="H11" s="20"/>
      <c r="I11" s="102"/>
      <c r="J11" s="20"/>
      <c r="K11" s="102"/>
    </row>
    <row r="12" spans="1:11" x14ac:dyDescent="0.3">
      <c r="B12" s="34"/>
      <c r="C12" s="23" t="s">
        <v>7</v>
      </c>
      <c r="D12" s="20"/>
      <c r="E12" s="20"/>
      <c r="F12" s="20"/>
      <c r="G12" s="20"/>
      <c r="H12" s="20"/>
      <c r="I12" s="102"/>
      <c r="J12" s="20"/>
      <c r="K12" s="102"/>
    </row>
    <row r="13" spans="1:11" x14ac:dyDescent="0.3">
      <c r="B13" s="34">
        <v>2</v>
      </c>
      <c r="C13" s="21" t="s">
        <v>8</v>
      </c>
      <c r="D13" s="20"/>
      <c r="E13" s="20"/>
      <c r="F13" s="20"/>
      <c r="G13" s="20"/>
      <c r="H13" s="20"/>
      <c r="I13" s="102"/>
      <c r="J13" s="20"/>
      <c r="K13" s="102"/>
    </row>
    <row r="14" spans="1:11" x14ac:dyDescent="0.3">
      <c r="B14" s="34">
        <v>3</v>
      </c>
      <c r="C14" s="21" t="s">
        <v>9</v>
      </c>
      <c r="D14" s="20"/>
      <c r="E14" s="20"/>
      <c r="F14" s="20"/>
      <c r="G14" s="20"/>
      <c r="H14" s="20"/>
      <c r="I14" s="102"/>
      <c r="J14" s="20"/>
      <c r="K14" s="102"/>
    </row>
    <row r="15" spans="1:11" x14ac:dyDescent="0.3">
      <c r="A15" s="4"/>
      <c r="B15" s="34"/>
      <c r="C15" s="21"/>
      <c r="D15" s="20"/>
      <c r="E15" s="20"/>
      <c r="F15" s="20"/>
      <c r="G15" s="20"/>
      <c r="H15" s="20"/>
      <c r="I15" s="102"/>
      <c r="J15" s="20"/>
      <c r="K15" s="102"/>
    </row>
    <row r="16" spans="1:11" ht="27" customHeight="1" x14ac:dyDescent="0.3">
      <c r="A16" s="4"/>
      <c r="B16" s="253" t="s">
        <v>23</v>
      </c>
      <c r="C16" s="253"/>
      <c r="D16" s="253"/>
      <c r="E16" s="253"/>
      <c r="F16" s="253"/>
      <c r="G16" s="253"/>
      <c r="H16" s="253"/>
      <c r="I16" s="253"/>
      <c r="J16" s="254"/>
      <c r="K16" s="90"/>
    </row>
    <row r="17" spans="1:11" x14ac:dyDescent="0.3">
      <c r="A17" s="4"/>
      <c r="B17" s="6"/>
      <c r="C17" s="6"/>
      <c r="D17" s="6"/>
      <c r="E17" s="6"/>
      <c r="F17" s="6"/>
      <c r="G17" s="6"/>
      <c r="H17" s="6"/>
      <c r="I17" s="91"/>
      <c r="J17" s="26"/>
      <c r="K17" s="91"/>
    </row>
    <row r="18" spans="1:11" x14ac:dyDescent="0.3">
      <c r="A18" s="1"/>
      <c r="B18" s="7"/>
      <c r="C18" s="8"/>
      <c r="D18" s="5"/>
      <c r="E18" s="5"/>
      <c r="F18" s="5"/>
      <c r="G18" s="5"/>
      <c r="H18" s="5"/>
      <c r="I18" s="90"/>
      <c r="J18" s="26"/>
      <c r="K18" s="90"/>
    </row>
    <row r="19" spans="1:11" x14ac:dyDescent="0.3">
      <c r="B19" s="257" t="s">
        <v>47</v>
      </c>
      <c r="C19" s="257"/>
      <c r="D19" s="257"/>
      <c r="E19" s="257"/>
      <c r="F19" s="257"/>
      <c r="G19" s="257"/>
      <c r="H19" s="257"/>
      <c r="I19" s="148"/>
      <c r="J19" s="26"/>
      <c r="K19" s="90"/>
    </row>
    <row r="20" spans="1:11" ht="31.95" customHeight="1" x14ac:dyDescent="0.3">
      <c r="B20" s="35"/>
      <c r="C20" s="24"/>
      <c r="D20" s="28" t="s">
        <v>61</v>
      </c>
      <c r="E20" s="28" t="s">
        <v>60</v>
      </c>
      <c r="F20" s="28" t="s">
        <v>59</v>
      </c>
      <c r="G20" s="28" t="s">
        <v>58</v>
      </c>
      <c r="H20" s="28" t="s">
        <v>57</v>
      </c>
      <c r="I20" s="28" t="s">
        <v>62</v>
      </c>
      <c r="J20" s="28" t="s">
        <v>78</v>
      </c>
      <c r="K20" s="129" t="s">
        <v>102</v>
      </c>
    </row>
    <row r="21" spans="1:11" x14ac:dyDescent="0.3">
      <c r="B21" s="34"/>
      <c r="C21" s="23" t="s">
        <v>10</v>
      </c>
      <c r="D21" s="20"/>
      <c r="E21" s="20"/>
      <c r="F21" s="20"/>
      <c r="G21" s="20"/>
      <c r="H21" s="20"/>
      <c r="I21" s="102"/>
      <c r="J21" s="20"/>
      <c r="K21" s="102"/>
    </row>
    <row r="22" spans="1:11" x14ac:dyDescent="0.3">
      <c r="B22" s="34">
        <v>4</v>
      </c>
      <c r="C22" s="21" t="s">
        <v>20</v>
      </c>
      <c r="D22" s="20"/>
      <c r="E22" s="20"/>
      <c r="F22" s="20"/>
      <c r="G22" s="20"/>
      <c r="H22" s="20"/>
      <c r="I22" s="102"/>
      <c r="J22" s="20"/>
      <c r="K22" s="102"/>
    </row>
    <row r="23" spans="1:11" x14ac:dyDescent="0.3">
      <c r="B23" s="34">
        <v>5</v>
      </c>
      <c r="C23" s="22" t="s">
        <v>11</v>
      </c>
      <c r="D23" s="20"/>
      <c r="E23" s="20"/>
      <c r="F23" s="20"/>
      <c r="G23" s="20"/>
      <c r="H23" s="20"/>
      <c r="I23" s="102"/>
      <c r="J23" s="20"/>
      <c r="K23" s="102"/>
    </row>
    <row r="24" spans="1:11" x14ac:dyDescent="0.3">
      <c r="B24" s="34">
        <v>6</v>
      </c>
      <c r="C24" s="22" t="s">
        <v>12</v>
      </c>
      <c r="D24" s="20"/>
      <c r="E24" s="20"/>
      <c r="F24" s="20"/>
      <c r="G24" s="20"/>
      <c r="H24" s="20"/>
      <c r="I24" s="102"/>
      <c r="J24" s="20"/>
      <c r="K24" s="72"/>
    </row>
    <row r="25" spans="1:11" x14ac:dyDescent="0.3">
      <c r="B25" s="34">
        <v>7</v>
      </c>
      <c r="C25" s="22" t="s">
        <v>13</v>
      </c>
      <c r="D25" s="20"/>
      <c r="E25" s="20"/>
      <c r="F25" s="20"/>
      <c r="G25" s="20"/>
      <c r="H25" s="20"/>
      <c r="I25" s="102"/>
      <c r="J25" s="20"/>
      <c r="K25" s="102"/>
    </row>
    <row r="26" spans="1:11" x14ac:dyDescent="0.3">
      <c r="B26" s="34"/>
      <c r="C26" s="25"/>
      <c r="D26" s="20"/>
      <c r="E26" s="20"/>
      <c r="F26" s="20"/>
      <c r="G26" s="20"/>
      <c r="H26" s="20"/>
      <c r="I26" s="102"/>
      <c r="J26" s="20"/>
      <c r="K26" s="102"/>
    </row>
    <row r="27" spans="1:11" x14ac:dyDescent="0.3">
      <c r="B27" s="34"/>
      <c r="C27" s="19" t="s">
        <v>18</v>
      </c>
      <c r="D27" s="20"/>
      <c r="E27" s="20"/>
      <c r="F27" s="20"/>
      <c r="G27" s="20"/>
      <c r="H27" s="20"/>
      <c r="I27" s="102"/>
      <c r="J27" s="20"/>
      <c r="K27" s="102"/>
    </row>
    <row r="28" spans="1:11" x14ac:dyDescent="0.3">
      <c r="B28" s="34">
        <v>8</v>
      </c>
      <c r="C28" s="22" t="s">
        <v>14</v>
      </c>
      <c r="D28" s="20"/>
      <c r="E28" s="20"/>
      <c r="F28" s="20"/>
      <c r="G28" s="20"/>
      <c r="H28" s="20"/>
      <c r="I28" s="102"/>
      <c r="J28" s="20"/>
      <c r="K28" s="102"/>
    </row>
    <row r="29" spans="1:11" x14ac:dyDescent="0.3">
      <c r="B29" s="34">
        <v>9</v>
      </c>
      <c r="C29" s="22" t="s">
        <v>15</v>
      </c>
      <c r="D29" s="20"/>
      <c r="E29" s="20"/>
      <c r="F29" s="20"/>
      <c r="G29" s="20"/>
      <c r="H29" s="20"/>
      <c r="I29" s="102"/>
      <c r="J29" s="20"/>
      <c r="K29" s="102"/>
    </row>
    <row r="30" spans="1:11" x14ac:dyDescent="0.3">
      <c r="B30" s="34">
        <v>10</v>
      </c>
      <c r="C30" s="22" t="s">
        <v>16</v>
      </c>
      <c r="D30" s="20"/>
      <c r="E30" s="20"/>
      <c r="F30" s="20"/>
      <c r="G30" s="20"/>
      <c r="H30" s="20"/>
      <c r="I30" s="102"/>
      <c r="J30" s="20"/>
      <c r="K30" s="102"/>
    </row>
    <row r="31" spans="1:11" x14ac:dyDescent="0.3">
      <c r="B31" s="34"/>
      <c r="C31" s="22"/>
      <c r="D31" s="20"/>
      <c r="E31" s="20"/>
      <c r="F31" s="20"/>
      <c r="G31" s="20"/>
      <c r="H31" s="20"/>
      <c r="I31" s="102"/>
      <c r="J31" s="20"/>
      <c r="K31" s="102"/>
    </row>
    <row r="32" spans="1:11" x14ac:dyDescent="0.3">
      <c r="B32" s="34"/>
      <c r="C32" s="22"/>
      <c r="D32" s="20"/>
      <c r="E32" s="20"/>
      <c r="F32" s="20"/>
      <c r="G32" s="20"/>
      <c r="H32" s="20"/>
      <c r="I32" s="102"/>
      <c r="J32" s="20"/>
      <c r="K32" s="102"/>
    </row>
    <row r="33" spans="1:11" x14ac:dyDescent="0.3">
      <c r="A33" s="1"/>
      <c r="B33" s="34"/>
      <c r="C33" s="22"/>
      <c r="D33" s="20"/>
      <c r="E33" s="20"/>
      <c r="F33" s="20"/>
      <c r="G33" s="20"/>
      <c r="H33" s="20"/>
      <c r="I33" s="102"/>
      <c r="J33" s="20"/>
      <c r="K33" s="102"/>
    </row>
    <row r="34" spans="1:11" x14ac:dyDescent="0.3">
      <c r="A34" s="1"/>
      <c r="B34" s="34"/>
      <c r="C34" s="21"/>
      <c r="D34" s="20"/>
      <c r="E34" s="20"/>
      <c r="F34" s="20"/>
      <c r="G34" s="20"/>
      <c r="H34" s="20"/>
      <c r="I34" s="102"/>
      <c r="J34" s="20"/>
      <c r="K34" s="102"/>
    </row>
    <row r="35" spans="1:11" ht="28.95" customHeight="1" x14ac:dyDescent="0.3">
      <c r="A35" s="1"/>
      <c r="B35" s="253" t="s">
        <v>22</v>
      </c>
      <c r="C35" s="253"/>
      <c r="D35" s="253"/>
      <c r="E35" s="253"/>
      <c r="F35" s="253"/>
      <c r="G35" s="253"/>
      <c r="H35" s="253"/>
      <c r="I35" s="253"/>
      <c r="J35" s="254"/>
      <c r="K35" s="90"/>
    </row>
    <row r="36" spans="1:11" x14ac:dyDescent="0.3">
      <c r="A36" s="1"/>
      <c r="B36" s="10"/>
      <c r="C36" s="10"/>
      <c r="D36" s="10"/>
      <c r="E36" s="10"/>
      <c r="F36" s="10"/>
      <c r="G36" s="10"/>
      <c r="H36" s="10"/>
      <c r="I36" s="96"/>
      <c r="J36" s="26"/>
      <c r="K36" s="96"/>
    </row>
    <row r="37" spans="1:11" x14ac:dyDescent="0.3">
      <c r="A37" s="1"/>
      <c r="B37" s="255" t="s">
        <v>42</v>
      </c>
      <c r="C37" s="255"/>
      <c r="D37" s="255"/>
      <c r="E37" s="255"/>
      <c r="F37" s="255"/>
      <c r="G37" s="255"/>
      <c r="H37" s="255"/>
      <c r="I37" s="149"/>
      <c r="J37" s="26"/>
      <c r="K37" s="90"/>
    </row>
    <row r="38" spans="1:11" ht="33" customHeight="1" x14ac:dyDescent="0.3">
      <c r="A38" s="1"/>
      <c r="B38" s="35"/>
      <c r="C38" s="24"/>
      <c r="D38" s="28" t="s">
        <v>61</v>
      </c>
      <c r="E38" s="28" t="s">
        <v>60</v>
      </c>
      <c r="F38" s="28" t="s">
        <v>59</v>
      </c>
      <c r="G38" s="28" t="s">
        <v>58</v>
      </c>
      <c r="H38" s="28" t="s">
        <v>57</v>
      </c>
      <c r="I38" s="28" t="s">
        <v>62</v>
      </c>
      <c r="J38" s="28" t="s">
        <v>78</v>
      </c>
      <c r="K38" s="129" t="s">
        <v>102</v>
      </c>
    </row>
    <row r="39" spans="1:11" ht="22.2" customHeight="1" x14ac:dyDescent="0.35">
      <c r="A39" s="1"/>
      <c r="B39" s="34"/>
      <c r="C39" s="30" t="s">
        <v>66</v>
      </c>
      <c r="D39" s="20"/>
      <c r="E39" s="20"/>
      <c r="F39" s="20"/>
      <c r="G39" s="20"/>
      <c r="H39" s="20"/>
      <c r="I39" s="102"/>
      <c r="J39" s="20"/>
      <c r="K39" s="187"/>
    </row>
    <row r="40" spans="1:11" ht="22.2" customHeight="1" x14ac:dyDescent="0.35">
      <c r="A40" s="1"/>
      <c r="B40" s="34"/>
      <c r="C40" s="30" t="s">
        <v>74</v>
      </c>
      <c r="D40" s="20"/>
      <c r="E40" s="20"/>
      <c r="F40" s="20"/>
      <c r="G40" s="20"/>
      <c r="H40" s="20"/>
      <c r="I40" s="102"/>
      <c r="J40" s="20"/>
      <c r="K40" s="187"/>
    </row>
    <row r="41" spans="1:11" ht="22.2" customHeight="1" x14ac:dyDescent="0.35">
      <c r="A41" s="1"/>
      <c r="B41" s="34"/>
      <c r="C41" s="31" t="s">
        <v>67</v>
      </c>
      <c r="D41" s="20"/>
      <c r="E41" s="20"/>
      <c r="F41" s="20"/>
      <c r="G41" s="20"/>
      <c r="H41" s="20"/>
      <c r="I41" s="102"/>
      <c r="J41" s="20"/>
      <c r="K41" s="184"/>
    </row>
    <row r="42" spans="1:11" ht="22.2" customHeight="1" x14ac:dyDescent="0.35">
      <c r="A42" s="1"/>
      <c r="B42" s="34"/>
      <c r="C42" s="31" t="s">
        <v>68</v>
      </c>
      <c r="D42" s="20"/>
      <c r="E42" s="20"/>
      <c r="F42" s="20"/>
      <c r="G42" s="20"/>
      <c r="H42" s="20"/>
      <c r="I42" s="102"/>
      <c r="J42" s="20"/>
      <c r="K42" s="184"/>
    </row>
    <row r="43" spans="1:11" ht="22.2" customHeight="1" x14ac:dyDescent="0.35">
      <c r="A43" s="1"/>
      <c r="B43" s="34"/>
      <c r="C43" s="31"/>
      <c r="D43" s="20"/>
      <c r="E43" s="20"/>
      <c r="F43" s="20"/>
      <c r="G43" s="20"/>
      <c r="H43" s="20"/>
      <c r="I43" s="102"/>
      <c r="J43" s="20"/>
      <c r="K43" s="153"/>
    </row>
    <row r="44" spans="1:11" ht="22.2" customHeight="1" x14ac:dyDescent="0.35">
      <c r="A44" s="1"/>
      <c r="B44" s="34"/>
      <c r="C44" s="30" t="s">
        <v>73</v>
      </c>
      <c r="D44" s="20"/>
      <c r="E44" s="20"/>
      <c r="F44" s="20"/>
      <c r="G44" s="20"/>
      <c r="H44" s="20"/>
      <c r="I44" s="102"/>
      <c r="J44" s="20"/>
      <c r="K44" s="187"/>
    </row>
    <row r="45" spans="1:11" ht="22.2" customHeight="1" x14ac:dyDescent="0.35">
      <c r="A45" s="1"/>
      <c r="B45" s="34"/>
      <c r="C45" s="30" t="s">
        <v>74</v>
      </c>
      <c r="D45" s="20"/>
      <c r="E45" s="20"/>
      <c r="F45" s="20"/>
      <c r="G45" s="20"/>
      <c r="H45" s="20"/>
      <c r="I45" s="102"/>
      <c r="J45" s="20"/>
      <c r="K45" s="187"/>
    </row>
    <row r="46" spans="1:11" ht="22.2" customHeight="1" x14ac:dyDescent="0.3">
      <c r="A46" s="1"/>
      <c r="B46" s="34"/>
      <c r="C46" s="31" t="s">
        <v>72</v>
      </c>
      <c r="D46" s="20"/>
      <c r="E46" s="20"/>
      <c r="F46" s="20"/>
      <c r="G46" s="20"/>
      <c r="H46" s="20"/>
      <c r="I46" s="102"/>
      <c r="J46" s="20"/>
      <c r="K46" s="116"/>
    </row>
    <row r="47" spans="1:11" ht="22.2" customHeight="1" x14ac:dyDescent="0.3">
      <c r="A47" s="1"/>
      <c r="B47" s="34"/>
      <c r="C47" s="31" t="s">
        <v>71</v>
      </c>
      <c r="D47" s="20"/>
      <c r="E47" s="20"/>
      <c r="F47" s="20"/>
      <c r="G47" s="20"/>
      <c r="H47" s="20"/>
      <c r="I47" s="102"/>
      <c r="J47" s="20"/>
      <c r="K47" s="116"/>
    </row>
    <row r="48" spans="1:11" s="17" customFormat="1" ht="16.95" customHeight="1" x14ac:dyDescent="0.3">
      <c r="B48" s="36"/>
      <c r="C48" s="37"/>
      <c r="D48" s="38"/>
      <c r="E48" s="38"/>
      <c r="F48" s="38"/>
      <c r="G48" s="38"/>
      <c r="H48" s="38"/>
      <c r="I48" s="38"/>
      <c r="J48" s="32"/>
      <c r="K48" s="116"/>
    </row>
    <row r="49" spans="1:21" s="17" customFormat="1" ht="16.95" customHeight="1" x14ac:dyDescent="0.3">
      <c r="B49" s="36"/>
      <c r="C49" s="37"/>
      <c r="D49" s="38"/>
      <c r="E49" s="38"/>
      <c r="F49" s="38"/>
      <c r="G49" s="38"/>
      <c r="H49" s="38"/>
      <c r="I49" s="38"/>
      <c r="J49" s="32"/>
      <c r="K49" s="154"/>
    </row>
    <row r="50" spans="1:21" x14ac:dyDescent="0.3">
      <c r="A50" s="1"/>
      <c r="B50" s="34"/>
      <c r="C50" s="19" t="s">
        <v>24</v>
      </c>
      <c r="D50" s="20"/>
      <c r="E50" s="20"/>
      <c r="F50" s="20"/>
      <c r="G50" s="20"/>
      <c r="H50" s="20"/>
      <c r="I50" s="102"/>
      <c r="J50" s="20"/>
      <c r="K50" s="102"/>
    </row>
    <row r="51" spans="1:21" x14ac:dyDescent="0.3">
      <c r="A51" s="1"/>
      <c r="B51" s="34">
        <v>11</v>
      </c>
      <c r="C51" s="21" t="s">
        <v>25</v>
      </c>
      <c r="D51" s="29"/>
      <c r="E51" s="29"/>
      <c r="F51" s="29"/>
      <c r="G51" s="29"/>
      <c r="H51" s="29"/>
      <c r="I51" s="109"/>
      <c r="J51" s="20"/>
      <c r="K51" s="188"/>
    </row>
    <row r="52" spans="1:21" x14ac:dyDescent="0.3">
      <c r="A52" s="1"/>
      <c r="B52" s="34">
        <v>12</v>
      </c>
      <c r="C52" s="21" t="s">
        <v>26</v>
      </c>
      <c r="D52" s="29"/>
      <c r="E52" s="29"/>
      <c r="F52" s="29"/>
      <c r="G52" s="29"/>
      <c r="H52" s="29"/>
      <c r="I52" s="109"/>
      <c r="J52" s="20"/>
      <c r="K52" s="188"/>
    </row>
    <row r="53" spans="1:21" x14ac:dyDescent="0.3">
      <c r="A53" s="1"/>
      <c r="B53" s="34">
        <v>13</v>
      </c>
      <c r="C53" s="21" t="s">
        <v>27</v>
      </c>
      <c r="D53" s="29"/>
      <c r="E53" s="29"/>
      <c r="F53" s="29"/>
      <c r="G53" s="29"/>
      <c r="H53" s="29"/>
      <c r="I53" s="109"/>
      <c r="J53" s="20"/>
      <c r="K53" s="188"/>
    </row>
    <row r="54" spans="1:21" x14ac:dyDescent="0.3">
      <c r="A54" s="1"/>
      <c r="B54" s="20"/>
      <c r="C54" s="20"/>
      <c r="D54" s="29"/>
      <c r="E54" s="29"/>
      <c r="F54" s="29"/>
      <c r="G54" s="29"/>
      <c r="H54" s="29"/>
      <c r="I54" s="109"/>
      <c r="J54" s="20"/>
      <c r="K54" s="102"/>
    </row>
    <row r="55" spans="1:21" x14ac:dyDescent="0.3">
      <c r="A55" s="1"/>
      <c r="B55" s="34">
        <v>14</v>
      </c>
      <c r="C55" s="21" t="s">
        <v>28</v>
      </c>
      <c r="D55" s="29"/>
      <c r="E55" s="29"/>
      <c r="F55" s="29"/>
      <c r="G55" s="29"/>
      <c r="H55" s="29"/>
      <c r="I55" s="109"/>
      <c r="J55" s="20"/>
      <c r="K55" s="188"/>
    </row>
    <row r="56" spans="1:21" x14ac:dyDescent="0.3">
      <c r="A56" s="1"/>
      <c r="B56" s="34">
        <v>15</v>
      </c>
      <c r="C56" s="21" t="s">
        <v>29</v>
      </c>
      <c r="D56" s="29"/>
      <c r="E56" s="29"/>
      <c r="F56" s="29"/>
      <c r="G56" s="29"/>
      <c r="H56" s="29"/>
      <c r="I56" s="109"/>
      <c r="J56" s="20"/>
      <c r="K56" s="188"/>
    </row>
    <row r="57" spans="1:21" x14ac:dyDescent="0.3">
      <c r="A57" s="1"/>
      <c r="B57" s="34">
        <v>16</v>
      </c>
      <c r="C57" s="21" t="s">
        <v>30</v>
      </c>
      <c r="D57" s="29"/>
      <c r="E57" s="29"/>
      <c r="F57" s="29"/>
      <c r="G57" s="29"/>
      <c r="H57" s="29"/>
      <c r="I57" s="109"/>
      <c r="J57" s="20"/>
      <c r="K57" s="188"/>
    </row>
    <row r="58" spans="1:21" x14ac:dyDescent="0.3">
      <c r="A58" s="1"/>
      <c r="B58" s="34"/>
      <c r="C58" s="21"/>
      <c r="D58" s="29"/>
      <c r="E58" s="29"/>
      <c r="F58" s="29"/>
      <c r="G58" s="29"/>
      <c r="H58" s="29"/>
      <c r="I58" s="109"/>
      <c r="J58" s="20"/>
      <c r="K58" s="102"/>
      <c r="O58" s="7"/>
      <c r="P58" s="9"/>
      <c r="Q58" s="5"/>
      <c r="R58" s="5"/>
      <c r="S58" s="5"/>
      <c r="T58" s="5"/>
      <c r="U58" s="5"/>
    </row>
    <row r="59" spans="1:21" x14ac:dyDescent="0.3">
      <c r="A59" s="1"/>
      <c r="B59" s="34"/>
      <c r="C59" s="23" t="s">
        <v>31</v>
      </c>
      <c r="D59" s="29"/>
      <c r="E59" s="29"/>
      <c r="F59" s="29"/>
      <c r="G59" s="29"/>
      <c r="H59" s="29"/>
      <c r="I59" s="109"/>
      <c r="J59" s="20"/>
      <c r="K59" s="102"/>
    </row>
    <row r="60" spans="1:21" ht="18" customHeight="1" x14ac:dyDescent="0.3">
      <c r="A60" s="1"/>
      <c r="B60" s="34">
        <v>17</v>
      </c>
      <c r="C60" s="21" t="s">
        <v>32</v>
      </c>
      <c r="D60" s="29"/>
      <c r="E60" s="29"/>
      <c r="F60" s="29"/>
      <c r="G60" s="29"/>
      <c r="H60" s="29"/>
      <c r="I60" s="109"/>
      <c r="J60" s="20"/>
      <c r="K60" s="188"/>
    </row>
    <row r="61" spans="1:21" ht="18" customHeight="1" x14ac:dyDescent="0.3">
      <c r="A61" s="1"/>
      <c r="B61" s="34"/>
      <c r="C61" s="21" t="s">
        <v>69</v>
      </c>
      <c r="D61" s="29"/>
      <c r="E61" s="29"/>
      <c r="F61" s="29"/>
      <c r="G61" s="29"/>
      <c r="H61" s="29"/>
      <c r="I61" s="109"/>
      <c r="J61" s="20"/>
      <c r="K61" s="188"/>
    </row>
    <row r="62" spans="1:21" ht="31.2" x14ac:dyDescent="0.3">
      <c r="A62" s="1"/>
      <c r="B62" s="34">
        <v>18</v>
      </c>
      <c r="C62" s="21" t="s">
        <v>33</v>
      </c>
      <c r="D62" s="20"/>
      <c r="E62" s="20"/>
      <c r="F62" s="20"/>
      <c r="G62" s="20"/>
      <c r="H62" s="20"/>
      <c r="I62" s="102"/>
      <c r="J62" s="20"/>
      <c r="K62" s="108"/>
    </row>
    <row r="63" spans="1:21" ht="34.200000000000003" customHeight="1" x14ac:dyDescent="0.3">
      <c r="A63" s="1"/>
      <c r="B63" s="34">
        <v>19</v>
      </c>
      <c r="C63" s="21" t="s">
        <v>34</v>
      </c>
      <c r="D63" s="20"/>
      <c r="E63" s="20"/>
      <c r="F63" s="20"/>
      <c r="G63" s="20"/>
      <c r="H63" s="20"/>
      <c r="I63" s="102"/>
      <c r="J63" s="20"/>
      <c r="K63" s="108"/>
    </row>
    <row r="64" spans="1:21" ht="22.95" customHeight="1" x14ac:dyDescent="0.3">
      <c r="A64" s="1"/>
      <c r="B64" s="34"/>
      <c r="C64" s="21"/>
      <c r="D64" s="20"/>
      <c r="E64" s="20"/>
      <c r="F64" s="20"/>
      <c r="G64" s="20"/>
      <c r="H64" s="20"/>
      <c r="I64" s="102"/>
      <c r="J64" s="20"/>
      <c r="K64" s="102"/>
    </row>
    <row r="65" spans="1:11" x14ac:dyDescent="0.3">
      <c r="A65" s="1"/>
      <c r="B65" s="34"/>
      <c r="C65" s="21"/>
      <c r="D65" s="20"/>
      <c r="E65" s="20"/>
      <c r="F65" s="20"/>
      <c r="G65" s="20"/>
      <c r="H65" s="20"/>
      <c r="I65" s="102"/>
      <c r="J65" s="20"/>
      <c r="K65" s="102"/>
    </row>
    <row r="66" spans="1:11" x14ac:dyDescent="0.3">
      <c r="A66" s="1"/>
      <c r="B66" s="34">
        <v>20</v>
      </c>
      <c r="C66" s="21" t="s">
        <v>17</v>
      </c>
      <c r="D66" s="20"/>
      <c r="E66" s="20"/>
      <c r="F66" s="20"/>
      <c r="G66" s="20"/>
      <c r="H66" s="20"/>
      <c r="I66" s="102"/>
      <c r="J66" s="20"/>
      <c r="K66" s="102"/>
    </row>
    <row r="67" spans="1:11" x14ac:dyDescent="0.3">
      <c r="A67" s="1"/>
      <c r="B67" s="256"/>
      <c r="C67" s="256"/>
      <c r="D67" s="256"/>
      <c r="E67" s="256"/>
      <c r="F67" s="256"/>
      <c r="G67" s="256"/>
      <c r="H67" s="256"/>
      <c r="I67" s="151"/>
      <c r="J67" s="20"/>
      <c r="K67" s="90"/>
    </row>
    <row r="68" spans="1:11" ht="40.200000000000003" customHeight="1" x14ac:dyDescent="0.3">
      <c r="A68" s="1"/>
      <c r="B68" s="253" t="s">
        <v>19</v>
      </c>
      <c r="C68" s="253"/>
      <c r="D68" s="253"/>
      <c r="E68" s="253"/>
      <c r="F68" s="253"/>
      <c r="G68" s="253"/>
      <c r="H68" s="253"/>
      <c r="I68" s="253"/>
      <c r="J68" s="254"/>
      <c r="K68" s="90"/>
    </row>
    <row r="69" spans="1:11" x14ac:dyDescent="0.3">
      <c r="A69" s="1"/>
      <c r="B69" s="7"/>
      <c r="C69" s="7"/>
      <c r="D69" s="7"/>
      <c r="E69" s="7"/>
      <c r="F69" s="7"/>
      <c r="G69" s="7"/>
      <c r="H69" s="7"/>
      <c r="I69" s="92"/>
      <c r="J69" s="26"/>
      <c r="K69" s="92"/>
    </row>
    <row r="70" spans="1:11" x14ac:dyDescent="0.3">
      <c r="A70" s="1"/>
      <c r="B70" s="255" t="s">
        <v>39</v>
      </c>
      <c r="C70" s="255"/>
      <c r="D70" s="255"/>
      <c r="E70" s="255"/>
      <c r="F70" s="255"/>
      <c r="G70" s="255"/>
      <c r="H70" s="255"/>
      <c r="I70" s="149"/>
      <c r="J70" s="26"/>
      <c r="K70" s="90"/>
    </row>
    <row r="71" spans="1:11" ht="37.950000000000003" customHeight="1" x14ac:dyDescent="0.3">
      <c r="A71" s="1"/>
      <c r="B71" s="35"/>
      <c r="C71" s="24"/>
      <c r="D71" s="28" t="s">
        <v>61</v>
      </c>
      <c r="E71" s="28" t="s">
        <v>60</v>
      </c>
      <c r="F71" s="28" t="s">
        <v>59</v>
      </c>
      <c r="G71" s="28" t="s">
        <v>58</v>
      </c>
      <c r="H71" s="28" t="s">
        <v>57</v>
      </c>
      <c r="I71" s="28" t="s">
        <v>62</v>
      </c>
      <c r="J71" s="28" t="s">
        <v>78</v>
      </c>
      <c r="K71" s="129" t="s">
        <v>102</v>
      </c>
    </row>
    <row r="72" spans="1:11" x14ac:dyDescent="0.3">
      <c r="A72" s="1"/>
      <c r="B72" s="34"/>
      <c r="C72" s="19" t="s">
        <v>21</v>
      </c>
      <c r="D72" s="20"/>
      <c r="E72" s="20"/>
      <c r="F72" s="20"/>
      <c r="G72" s="20"/>
      <c r="H72" s="20"/>
      <c r="I72" s="102"/>
      <c r="J72" s="20"/>
      <c r="K72" s="102"/>
    </row>
    <row r="73" spans="1:11" x14ac:dyDescent="0.3">
      <c r="A73" s="1"/>
      <c r="B73" s="34">
        <v>21</v>
      </c>
      <c r="C73" s="21" t="s">
        <v>36</v>
      </c>
      <c r="D73" s="20">
        <v>10</v>
      </c>
      <c r="E73" s="20"/>
      <c r="F73" s="20"/>
      <c r="G73" s="20"/>
      <c r="H73" s="20"/>
      <c r="I73" s="102"/>
      <c r="J73" s="20">
        <v>1</v>
      </c>
      <c r="K73" s="102">
        <v>1</v>
      </c>
    </row>
    <row r="74" spans="1:11" x14ac:dyDescent="0.3">
      <c r="A74" s="1"/>
      <c r="B74" s="34">
        <v>22</v>
      </c>
      <c r="C74" s="21" t="s">
        <v>37</v>
      </c>
      <c r="D74" s="20">
        <v>8</v>
      </c>
      <c r="E74" s="20"/>
      <c r="F74" s="20"/>
      <c r="G74" s="20"/>
      <c r="H74" s="20"/>
      <c r="I74" s="102"/>
      <c r="J74" s="20">
        <v>1</v>
      </c>
      <c r="K74" s="119">
        <v>0</v>
      </c>
    </row>
    <row r="75" spans="1:11" x14ac:dyDescent="0.3">
      <c r="A75" s="1"/>
      <c r="B75" s="34">
        <v>23</v>
      </c>
      <c r="C75" s="21" t="s">
        <v>40</v>
      </c>
      <c r="D75" s="20"/>
      <c r="E75" s="20"/>
      <c r="F75" s="20"/>
      <c r="G75" s="20"/>
      <c r="H75" s="20"/>
      <c r="I75" s="102"/>
      <c r="J75" s="20"/>
      <c r="K75" s="119"/>
    </row>
    <row r="76" spans="1:11" x14ac:dyDescent="0.3">
      <c r="A76" s="1"/>
      <c r="B76" s="34">
        <v>24</v>
      </c>
      <c r="C76" s="20" t="s">
        <v>0</v>
      </c>
      <c r="D76" s="20"/>
      <c r="E76" s="20"/>
      <c r="F76" s="20"/>
      <c r="G76" s="20"/>
      <c r="H76" s="20"/>
      <c r="I76" s="102"/>
      <c r="J76" s="20"/>
      <c r="K76" s="119"/>
    </row>
    <row r="77" spans="1:11" x14ac:dyDescent="0.3">
      <c r="A77" s="1"/>
      <c r="B77" s="34"/>
      <c r="C77" s="21"/>
      <c r="D77" s="20"/>
      <c r="E77" s="20"/>
      <c r="F77" s="20"/>
      <c r="G77" s="20"/>
      <c r="H77" s="20"/>
      <c r="I77" s="102"/>
      <c r="J77" s="20"/>
      <c r="K77" s="102"/>
    </row>
    <row r="78" spans="1:11" x14ac:dyDescent="0.3">
      <c r="A78" s="1"/>
      <c r="B78" s="34"/>
      <c r="C78" s="19" t="s">
        <v>45</v>
      </c>
      <c r="D78" s="20"/>
      <c r="E78" s="20"/>
      <c r="F78" s="20"/>
      <c r="G78" s="20"/>
      <c r="H78" s="20"/>
      <c r="I78" s="102"/>
      <c r="J78" s="20"/>
      <c r="K78" s="102"/>
    </row>
    <row r="79" spans="1:11" x14ac:dyDescent="0.3">
      <c r="A79" s="1"/>
      <c r="B79" s="34">
        <v>25</v>
      </c>
      <c r="C79" s="21" t="s">
        <v>38</v>
      </c>
      <c r="D79" s="20">
        <v>8</v>
      </c>
      <c r="E79" s="20"/>
      <c r="F79" s="20"/>
      <c r="G79" s="20"/>
      <c r="H79" s="20"/>
      <c r="I79" s="102"/>
      <c r="J79" s="20">
        <v>1</v>
      </c>
      <c r="K79" s="119">
        <v>1</v>
      </c>
    </row>
    <row r="80" spans="1:11" x14ac:dyDescent="0.3">
      <c r="A80" s="1"/>
      <c r="B80" s="34">
        <v>26</v>
      </c>
      <c r="C80" s="21" t="s">
        <v>1</v>
      </c>
      <c r="D80" s="20">
        <v>8</v>
      </c>
      <c r="E80" s="20"/>
      <c r="F80" s="20"/>
      <c r="G80" s="20"/>
      <c r="H80" s="20"/>
      <c r="I80" s="102"/>
      <c r="J80" s="20">
        <v>1</v>
      </c>
      <c r="K80" s="119">
        <v>0</v>
      </c>
    </row>
    <row r="81" spans="1:11" x14ac:dyDescent="0.3">
      <c r="A81" s="1"/>
      <c r="B81" s="34"/>
      <c r="C81" s="23"/>
      <c r="D81" s="20"/>
      <c r="E81" s="20"/>
      <c r="F81" s="20"/>
      <c r="G81" s="20"/>
      <c r="H81" s="20"/>
      <c r="I81" s="102"/>
      <c r="J81" s="20"/>
      <c r="K81" s="102"/>
    </row>
    <row r="82" spans="1:11" x14ac:dyDescent="0.3">
      <c r="A82" s="1"/>
      <c r="B82" s="34"/>
      <c r="C82" s="19" t="s">
        <v>2</v>
      </c>
      <c r="D82" s="20"/>
      <c r="E82" s="20"/>
      <c r="F82" s="20"/>
      <c r="G82" s="20"/>
      <c r="H82" s="20"/>
      <c r="I82" s="102"/>
      <c r="J82" s="20"/>
      <c r="K82" s="102"/>
    </row>
    <row r="83" spans="1:11" x14ac:dyDescent="0.3">
      <c r="A83" s="1"/>
      <c r="B83" s="34">
        <v>27</v>
      </c>
      <c r="C83" s="21" t="s">
        <v>3</v>
      </c>
      <c r="D83" s="20"/>
      <c r="E83" s="20"/>
      <c r="F83" s="20"/>
      <c r="G83" s="20"/>
      <c r="H83" s="20"/>
      <c r="I83" s="102"/>
      <c r="J83" s="20"/>
      <c r="K83" s="102"/>
    </row>
    <row r="84" spans="1:11" x14ac:dyDescent="0.3">
      <c r="A84" s="1"/>
      <c r="B84" s="34">
        <v>28</v>
      </c>
      <c r="C84" s="21" t="s">
        <v>4</v>
      </c>
      <c r="D84" s="20"/>
      <c r="E84" s="20"/>
      <c r="F84" s="20"/>
      <c r="G84" s="20"/>
      <c r="H84" s="20"/>
      <c r="I84" s="102"/>
      <c r="J84" s="20"/>
      <c r="K84" s="119"/>
    </row>
    <row r="85" spans="1:11" x14ac:dyDescent="0.3">
      <c r="A85" s="1"/>
      <c r="B85" s="34"/>
      <c r="C85" s="21"/>
      <c r="D85" s="20"/>
      <c r="E85" s="20"/>
      <c r="F85" s="20"/>
      <c r="G85" s="20"/>
      <c r="H85" s="20"/>
      <c r="I85" s="102"/>
      <c r="J85" s="20"/>
      <c r="K85" s="102"/>
    </row>
    <row r="86" spans="1:11" x14ac:dyDescent="0.3">
      <c r="A86" s="1"/>
      <c r="B86" s="34"/>
      <c r="C86" s="19" t="s">
        <v>63</v>
      </c>
      <c r="D86" s="20"/>
      <c r="E86" s="20"/>
      <c r="F86" s="20"/>
      <c r="G86" s="20"/>
      <c r="H86" s="20"/>
      <c r="I86" s="102"/>
      <c r="J86" s="20"/>
      <c r="K86" s="102"/>
    </row>
    <row r="87" spans="1:11" x14ac:dyDescent="0.3">
      <c r="A87" s="1"/>
      <c r="B87" s="34"/>
      <c r="C87" s="21" t="s">
        <v>64</v>
      </c>
      <c r="D87" s="20">
        <v>8</v>
      </c>
      <c r="E87" s="20">
        <v>8</v>
      </c>
      <c r="F87" s="20">
        <v>8</v>
      </c>
      <c r="G87" s="20"/>
      <c r="H87" s="20">
        <v>2</v>
      </c>
      <c r="I87" s="102"/>
      <c r="J87" s="20"/>
      <c r="K87" s="119"/>
    </row>
    <row r="88" spans="1:11" x14ac:dyDescent="0.3">
      <c r="A88" s="1"/>
      <c r="B88" s="34"/>
      <c r="C88" s="39" t="s">
        <v>65</v>
      </c>
      <c r="D88" s="20">
        <v>5</v>
      </c>
      <c r="E88" s="20">
        <v>7</v>
      </c>
      <c r="F88" s="20">
        <v>7</v>
      </c>
      <c r="G88" s="20"/>
      <c r="H88" s="20">
        <v>1</v>
      </c>
      <c r="I88" s="102"/>
      <c r="J88" s="20"/>
      <c r="K88" s="119"/>
    </row>
    <row r="89" spans="1:11" x14ac:dyDescent="0.3">
      <c r="A89" s="1"/>
      <c r="B89" s="256"/>
      <c r="C89" s="256"/>
      <c r="D89" s="256"/>
      <c r="E89" s="256"/>
      <c r="F89" s="256"/>
      <c r="G89" s="256"/>
      <c r="H89" s="256"/>
      <c r="I89" s="151"/>
      <c r="J89" s="20"/>
      <c r="K89" s="90"/>
    </row>
    <row r="90" spans="1:11" ht="28.2" customHeight="1" x14ac:dyDescent="0.3">
      <c r="A90" s="1"/>
      <c r="B90" s="253" t="s">
        <v>22</v>
      </c>
      <c r="C90" s="253"/>
      <c r="D90" s="253"/>
      <c r="E90" s="253"/>
      <c r="F90" s="253"/>
      <c r="G90" s="253"/>
      <c r="H90" s="253"/>
      <c r="I90" s="253"/>
      <c r="J90" s="254"/>
      <c r="K90" s="90"/>
    </row>
    <row r="91" spans="1:11" x14ac:dyDescent="0.3">
      <c r="J91" s="26"/>
    </row>
    <row r="92" spans="1:11" x14ac:dyDescent="0.3">
      <c r="A92" s="1"/>
      <c r="B92" s="255" t="s">
        <v>41</v>
      </c>
      <c r="C92" s="255"/>
      <c r="D92" s="255"/>
      <c r="E92" s="255"/>
      <c r="F92" s="255"/>
      <c r="G92" s="255"/>
      <c r="H92" s="255"/>
      <c r="I92" s="149"/>
      <c r="J92" s="26"/>
      <c r="K92" s="90"/>
    </row>
    <row r="93" spans="1:11" ht="28.2" customHeight="1" x14ac:dyDescent="0.3">
      <c r="A93" s="1"/>
      <c r="B93" s="35"/>
      <c r="C93" s="24"/>
      <c r="D93" s="28" t="s">
        <v>61</v>
      </c>
      <c r="E93" s="28" t="s">
        <v>60</v>
      </c>
      <c r="F93" s="28" t="s">
        <v>59</v>
      </c>
      <c r="G93" s="28" t="s">
        <v>58</v>
      </c>
      <c r="H93" s="28" t="s">
        <v>57</v>
      </c>
      <c r="I93" s="28" t="s">
        <v>62</v>
      </c>
      <c r="J93" s="28" t="s">
        <v>78</v>
      </c>
      <c r="K93" s="129" t="s">
        <v>102</v>
      </c>
    </row>
    <row r="94" spans="1:11" x14ac:dyDescent="0.3">
      <c r="A94" s="1"/>
      <c r="B94" s="34"/>
      <c r="C94" s="19"/>
      <c r="D94" s="20"/>
      <c r="E94" s="20"/>
      <c r="F94" s="20"/>
      <c r="G94" s="20"/>
      <c r="H94" s="20"/>
      <c r="I94" s="102"/>
      <c r="J94" s="20"/>
      <c r="K94" s="102"/>
    </row>
    <row r="95" spans="1:11" x14ac:dyDescent="0.3">
      <c r="A95" s="1"/>
      <c r="B95" s="34"/>
      <c r="C95" s="27" t="s">
        <v>35</v>
      </c>
      <c r="D95" s="20"/>
      <c r="E95" s="20"/>
      <c r="F95" s="20"/>
      <c r="G95" s="20"/>
      <c r="H95" s="20"/>
      <c r="I95" s="102"/>
      <c r="J95" s="20"/>
      <c r="K95" s="102"/>
    </row>
    <row r="96" spans="1:11" x14ac:dyDescent="0.3">
      <c r="A96" s="1"/>
      <c r="B96" s="34"/>
      <c r="C96" s="21"/>
      <c r="D96" s="20"/>
      <c r="E96" s="20"/>
      <c r="F96" s="20"/>
      <c r="G96" s="20"/>
      <c r="H96" s="20"/>
      <c r="I96" s="102"/>
      <c r="J96" s="20"/>
      <c r="K96" s="102"/>
    </row>
    <row r="97" spans="1:13" x14ac:dyDescent="0.3">
      <c r="A97" s="1"/>
      <c r="B97" s="34"/>
      <c r="C97" s="21"/>
      <c r="D97" s="20"/>
      <c r="E97" s="20"/>
      <c r="F97" s="20"/>
      <c r="G97" s="20"/>
      <c r="H97" s="20"/>
      <c r="I97" s="102"/>
      <c r="J97" s="20"/>
      <c r="K97" s="102"/>
    </row>
    <row r="98" spans="1:13" x14ac:dyDescent="0.3">
      <c r="B98" s="40"/>
      <c r="C98" s="41"/>
      <c r="D98" s="20"/>
      <c r="E98" s="20"/>
      <c r="F98" s="20"/>
      <c r="G98" s="20"/>
      <c r="H98" s="20"/>
      <c r="I98" s="102"/>
      <c r="J98" s="20"/>
    </row>
    <row r="99" spans="1:13" x14ac:dyDescent="0.3">
      <c r="A99" s="1"/>
      <c r="J99" s="53"/>
    </row>
    <row r="100" spans="1:13" x14ac:dyDescent="0.3">
      <c r="A100" s="1"/>
      <c r="B100" s="251" t="s">
        <v>56</v>
      </c>
      <c r="C100" s="252"/>
      <c r="D100" s="252"/>
      <c r="E100" s="252"/>
      <c r="F100" s="252"/>
      <c r="G100" s="252"/>
      <c r="H100" s="252"/>
      <c r="I100" s="150"/>
      <c r="J100" s="26"/>
      <c r="K100" s="90"/>
    </row>
    <row r="101" spans="1:13" ht="34.950000000000003" customHeight="1" x14ac:dyDescent="0.3">
      <c r="A101" s="1"/>
      <c r="B101" s="42"/>
      <c r="C101" s="33" t="s">
        <v>49</v>
      </c>
      <c r="D101" s="28" t="s">
        <v>61</v>
      </c>
      <c r="E101" s="28" t="s">
        <v>60</v>
      </c>
      <c r="F101" s="28" t="s">
        <v>59</v>
      </c>
      <c r="G101" s="28" t="s">
        <v>58</v>
      </c>
      <c r="H101" s="28" t="s">
        <v>57</v>
      </c>
      <c r="I101" s="28" t="s">
        <v>62</v>
      </c>
      <c r="J101" s="28" t="s">
        <v>78</v>
      </c>
      <c r="K101" s="129" t="s">
        <v>102</v>
      </c>
    </row>
    <row r="102" spans="1:13" x14ac:dyDescent="0.3">
      <c r="A102" s="1"/>
      <c r="B102" s="43"/>
      <c r="C102" s="44" t="s">
        <v>50</v>
      </c>
      <c r="D102" s="43"/>
      <c r="E102" s="43"/>
      <c r="F102" s="45"/>
      <c r="G102" s="45"/>
      <c r="H102" s="43"/>
      <c r="I102" s="43"/>
      <c r="J102" s="20"/>
      <c r="K102" s="185"/>
    </row>
    <row r="103" spans="1:13" x14ac:dyDescent="0.3">
      <c r="A103" s="1"/>
      <c r="B103" s="46"/>
      <c r="C103" s="44" t="s">
        <v>51</v>
      </c>
      <c r="D103" s="43"/>
      <c r="E103" s="43"/>
      <c r="F103" s="45"/>
      <c r="G103" s="45"/>
      <c r="H103" s="43"/>
      <c r="I103" s="43"/>
      <c r="J103" s="20"/>
      <c r="K103" s="186"/>
    </row>
    <row r="104" spans="1:13" x14ac:dyDescent="0.3">
      <c r="A104" s="1"/>
      <c r="B104" s="47"/>
      <c r="C104" s="44" t="s">
        <v>52</v>
      </c>
      <c r="D104" s="43"/>
      <c r="E104" s="43"/>
      <c r="F104" s="45"/>
      <c r="G104" s="45"/>
      <c r="H104" s="48"/>
      <c r="I104" s="48"/>
      <c r="J104" s="20"/>
      <c r="K104" s="186"/>
    </row>
    <row r="105" spans="1:13" x14ac:dyDescent="0.3">
      <c r="A105" s="1"/>
      <c r="B105" s="47"/>
      <c r="C105" s="44" t="s">
        <v>53</v>
      </c>
      <c r="D105" s="43"/>
      <c r="E105" s="43"/>
      <c r="F105" s="45"/>
      <c r="G105" s="45"/>
      <c r="H105" s="48"/>
      <c r="I105" s="48"/>
      <c r="J105" s="20"/>
      <c r="K105" s="186"/>
    </row>
    <row r="106" spans="1:13" x14ac:dyDescent="0.3">
      <c r="A106" s="1"/>
      <c r="B106" s="49"/>
      <c r="C106" s="50" t="s">
        <v>54</v>
      </c>
      <c r="D106" s="49"/>
      <c r="E106" s="49"/>
      <c r="F106" s="51"/>
      <c r="G106" s="51"/>
      <c r="H106" s="43"/>
      <c r="I106" s="43"/>
      <c r="J106" s="20"/>
      <c r="K106" s="186"/>
    </row>
    <row r="107" spans="1:13" x14ac:dyDescent="0.3">
      <c r="A107" s="1"/>
      <c r="B107" s="52"/>
      <c r="C107" s="50" t="s">
        <v>55</v>
      </c>
      <c r="D107" s="49"/>
      <c r="E107" s="49"/>
      <c r="F107" s="51"/>
      <c r="G107" s="51"/>
      <c r="H107" s="43"/>
      <c r="I107" s="43"/>
      <c r="J107" s="20"/>
      <c r="K107" s="186"/>
    </row>
    <row r="110" spans="1:13" x14ac:dyDescent="0.3">
      <c r="M110" s="83"/>
    </row>
  </sheetData>
  <customSheetViews>
    <customSheetView guid="{5FB72AAD-ECEA-4422-8E45-8800DA688AC2}" topLeftCell="D58">
      <selection activeCell="M81" sqref="M81"/>
      <pageMargins left="0.7" right="0.7" top="0.75" bottom="0.75" header="0.3" footer="0.3"/>
      <pageSetup orientation="portrait" r:id="rId1"/>
    </customSheetView>
    <customSheetView guid="{178C8736-A54F-4AD8-89E5-B9B204870C3E}" scale="70" topLeftCell="A55">
      <selection activeCell="M81" sqref="M81"/>
      <pageMargins left="0.7" right="0.7" top="0.75" bottom="0.75" header="0.3" footer="0.3"/>
      <pageSetup orientation="portrait" r:id="rId2"/>
    </customSheetView>
  </customSheetViews>
  <mergeCells count="16">
    <mergeCell ref="B2:H2"/>
    <mergeCell ref="B3:H3"/>
    <mergeCell ref="B4:H4"/>
    <mergeCell ref="B5:H5"/>
    <mergeCell ref="B7:H7"/>
    <mergeCell ref="B16:J16"/>
    <mergeCell ref="B19:H19"/>
    <mergeCell ref="B35:J35"/>
    <mergeCell ref="B37:H37"/>
    <mergeCell ref="B67:H67"/>
    <mergeCell ref="B100:H100"/>
    <mergeCell ref="B68:J68"/>
    <mergeCell ref="B70:H70"/>
    <mergeCell ref="B89:H89"/>
    <mergeCell ref="B90:J90"/>
    <mergeCell ref="B92:H92"/>
  </mergeCell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7"/>
  <sheetViews>
    <sheetView topLeftCell="D94" zoomScaleNormal="100" workbookViewId="0">
      <selection activeCell="M77" sqref="M77"/>
    </sheetView>
  </sheetViews>
  <sheetFormatPr defaultColWidth="8.6640625" defaultRowHeight="15.6" x14ac:dyDescent="0.3"/>
  <cols>
    <col min="1" max="1" width="8" style="88" bestFit="1" customWidth="1"/>
    <col min="2" max="2" width="4.5546875" style="95" customWidth="1"/>
    <col min="3" max="3" width="50.5546875" style="87" customWidth="1"/>
    <col min="4" max="9" width="9.6640625" style="86" customWidth="1"/>
    <col min="10" max="10" width="8.6640625" style="86"/>
    <col min="11" max="11" width="11.109375" style="86" customWidth="1"/>
    <col min="12" max="12" width="8.6640625" style="86"/>
    <col min="13" max="13" width="68.88671875" style="86" bestFit="1" customWidth="1"/>
    <col min="14" max="16384" width="8.6640625" style="86"/>
  </cols>
  <sheetData>
    <row r="2" spans="1:11" x14ac:dyDescent="0.3">
      <c r="B2" s="236" t="s">
        <v>46</v>
      </c>
      <c r="C2" s="236"/>
      <c r="D2" s="236"/>
      <c r="E2" s="236"/>
      <c r="F2" s="236"/>
      <c r="G2" s="236"/>
      <c r="H2" s="236"/>
      <c r="I2" s="147"/>
    </row>
    <row r="3" spans="1:11" x14ac:dyDescent="0.3">
      <c r="B3" s="236" t="s">
        <v>43</v>
      </c>
      <c r="C3" s="236"/>
      <c r="D3" s="236"/>
      <c r="E3" s="236"/>
      <c r="F3" s="236"/>
      <c r="G3" s="236"/>
      <c r="H3" s="236"/>
      <c r="I3" s="147"/>
    </row>
    <row r="4" spans="1:11" x14ac:dyDescent="0.3">
      <c r="B4" s="236" t="s">
        <v>44</v>
      </c>
      <c r="C4" s="236"/>
      <c r="D4" s="236"/>
      <c r="E4" s="236"/>
      <c r="F4" s="236"/>
      <c r="G4" s="236"/>
      <c r="H4" s="236"/>
      <c r="I4" s="147"/>
    </row>
    <row r="5" spans="1:11" x14ac:dyDescent="0.3">
      <c r="B5" s="236"/>
      <c r="C5" s="236"/>
      <c r="D5" s="236"/>
      <c r="E5" s="236"/>
      <c r="F5" s="236"/>
      <c r="G5" s="236"/>
      <c r="H5" s="236"/>
      <c r="I5" s="147"/>
      <c r="J5" s="98"/>
      <c r="K5" s="98"/>
    </row>
    <row r="6" spans="1:11" x14ac:dyDescent="0.3">
      <c r="A6" s="89"/>
      <c r="B6" s="97"/>
      <c r="C6" s="97"/>
      <c r="D6" s="97"/>
      <c r="E6" s="97"/>
      <c r="F6" s="97"/>
      <c r="G6" s="97"/>
      <c r="H6" s="97"/>
      <c r="I6" s="97"/>
      <c r="K6" s="97"/>
    </row>
    <row r="7" spans="1:11" x14ac:dyDescent="0.3">
      <c r="A7" s="89"/>
      <c r="B7" s="257" t="s">
        <v>48</v>
      </c>
      <c r="C7" s="257"/>
      <c r="D7" s="257"/>
      <c r="E7" s="257"/>
      <c r="F7" s="257"/>
      <c r="G7" s="257"/>
      <c r="H7" s="257"/>
      <c r="I7" s="148"/>
    </row>
    <row r="8" spans="1:11" s="100" customFormat="1" ht="30" customHeight="1" x14ac:dyDescent="0.3">
      <c r="A8" s="99"/>
      <c r="B8" s="58"/>
      <c r="C8" s="58"/>
      <c r="D8" s="58" t="s">
        <v>61</v>
      </c>
      <c r="E8" s="58" t="s">
        <v>60</v>
      </c>
      <c r="F8" s="58" t="s">
        <v>59</v>
      </c>
      <c r="G8" s="58" t="s">
        <v>58</v>
      </c>
      <c r="H8" s="58" t="s">
        <v>57</v>
      </c>
      <c r="I8" s="58" t="s">
        <v>62</v>
      </c>
      <c r="J8" s="58" t="s">
        <v>78</v>
      </c>
      <c r="K8" s="129" t="s">
        <v>102</v>
      </c>
    </row>
    <row r="9" spans="1:11" x14ac:dyDescent="0.3">
      <c r="B9" s="85"/>
      <c r="C9" s="59" t="s">
        <v>5</v>
      </c>
      <c r="D9" s="60"/>
      <c r="E9" s="60"/>
      <c r="F9" s="60"/>
      <c r="G9" s="60"/>
      <c r="H9" s="60"/>
      <c r="I9" s="60"/>
      <c r="J9" s="60"/>
      <c r="K9" s="102"/>
    </row>
    <row r="10" spans="1:11" x14ac:dyDescent="0.3">
      <c r="B10" s="85">
        <v>1</v>
      </c>
      <c r="C10" s="61" t="s">
        <v>6</v>
      </c>
      <c r="D10" s="60"/>
      <c r="E10" s="60"/>
      <c r="F10" s="60"/>
      <c r="G10" s="60">
        <v>1</v>
      </c>
      <c r="H10" s="60">
        <v>0</v>
      </c>
      <c r="I10" s="60">
        <v>0</v>
      </c>
      <c r="J10" s="72">
        <v>1</v>
      </c>
      <c r="K10" s="119">
        <v>0</v>
      </c>
    </row>
    <row r="11" spans="1:11" x14ac:dyDescent="0.3">
      <c r="B11" s="85"/>
      <c r="C11" s="62"/>
      <c r="D11" s="60"/>
      <c r="E11" s="60"/>
      <c r="F11" s="60"/>
      <c r="G11" s="60"/>
      <c r="H11" s="60"/>
      <c r="I11" s="60"/>
      <c r="J11" s="72"/>
      <c r="K11" s="119"/>
    </row>
    <row r="12" spans="1:11" x14ac:dyDescent="0.3">
      <c r="B12" s="85"/>
      <c r="C12" s="59" t="s">
        <v>7</v>
      </c>
      <c r="D12" s="60"/>
      <c r="E12" s="60"/>
      <c r="F12" s="60"/>
      <c r="G12" s="60"/>
      <c r="H12" s="60"/>
      <c r="I12" s="60"/>
      <c r="J12" s="72"/>
      <c r="K12" s="119"/>
    </row>
    <row r="13" spans="1:11" x14ac:dyDescent="0.3">
      <c r="B13" s="85">
        <v>2</v>
      </c>
      <c r="C13" s="61" t="s">
        <v>8</v>
      </c>
      <c r="D13" s="60"/>
      <c r="E13" s="60"/>
      <c r="F13" s="60"/>
      <c r="G13" s="60">
        <v>1</v>
      </c>
      <c r="H13" s="60">
        <v>0</v>
      </c>
      <c r="I13" s="60">
        <v>0</v>
      </c>
      <c r="J13" s="72">
        <v>1</v>
      </c>
      <c r="K13" s="119">
        <v>0</v>
      </c>
    </row>
    <row r="14" spans="1:11" x14ac:dyDescent="0.3">
      <c r="B14" s="85">
        <v>3</v>
      </c>
      <c r="C14" s="61" t="s">
        <v>9</v>
      </c>
      <c r="D14" s="60"/>
      <c r="E14" s="60"/>
      <c r="F14" s="60"/>
      <c r="G14" s="60">
        <v>0</v>
      </c>
      <c r="H14" s="60">
        <v>0</v>
      </c>
      <c r="I14" s="60">
        <v>0</v>
      </c>
      <c r="J14" s="72">
        <v>0</v>
      </c>
      <c r="K14" s="119">
        <v>1</v>
      </c>
    </row>
    <row r="15" spans="1:11" x14ac:dyDescent="0.3">
      <c r="A15" s="89"/>
      <c r="B15" s="85"/>
      <c r="C15" s="61"/>
      <c r="D15" s="60"/>
      <c r="E15" s="60"/>
      <c r="F15" s="60"/>
      <c r="G15" s="60"/>
      <c r="H15" s="60"/>
      <c r="I15" s="60"/>
      <c r="J15" s="60"/>
      <c r="K15" s="102"/>
    </row>
    <row r="16" spans="1:11" ht="27" customHeight="1" x14ac:dyDescent="0.3">
      <c r="A16" s="89"/>
      <c r="B16" s="259" t="s">
        <v>23</v>
      </c>
      <c r="C16" s="259"/>
      <c r="D16" s="259"/>
      <c r="E16" s="259"/>
      <c r="F16" s="259"/>
      <c r="G16" s="259"/>
      <c r="H16" s="259"/>
      <c r="I16" s="259"/>
      <c r="J16" s="260"/>
      <c r="K16" s="90"/>
    </row>
    <row r="17" spans="1:11" x14ac:dyDescent="0.3">
      <c r="A17" s="89"/>
      <c r="B17" s="91"/>
      <c r="C17" s="91"/>
      <c r="D17" s="91"/>
      <c r="E17" s="91"/>
      <c r="F17" s="91"/>
      <c r="G17" s="91"/>
      <c r="H17" s="91"/>
      <c r="I17" s="91"/>
      <c r="J17" s="90"/>
      <c r="K17" s="91"/>
    </row>
    <row r="18" spans="1:11" x14ac:dyDescent="0.3">
      <c r="A18" s="86"/>
      <c r="B18" s="92"/>
      <c r="C18" s="93"/>
      <c r="D18" s="90"/>
      <c r="E18" s="90"/>
      <c r="F18" s="90"/>
      <c r="G18" s="90"/>
      <c r="H18" s="90"/>
      <c r="I18" s="90"/>
      <c r="K18" s="90"/>
    </row>
    <row r="19" spans="1:11" x14ac:dyDescent="0.3">
      <c r="B19" s="257" t="s">
        <v>47</v>
      </c>
      <c r="C19" s="257"/>
      <c r="D19" s="257"/>
      <c r="E19" s="257"/>
      <c r="F19" s="257"/>
      <c r="G19" s="257"/>
      <c r="H19" s="257"/>
      <c r="I19" s="148"/>
      <c r="K19" s="90"/>
    </row>
    <row r="20" spans="1:11" ht="31.95" customHeight="1" x14ac:dyDescent="0.3">
      <c r="B20" s="63"/>
      <c r="C20" s="64"/>
      <c r="D20" s="58" t="s">
        <v>61</v>
      </c>
      <c r="E20" s="58" t="s">
        <v>60</v>
      </c>
      <c r="F20" s="58" t="s">
        <v>59</v>
      </c>
      <c r="G20" s="58" t="s">
        <v>58</v>
      </c>
      <c r="H20" s="58" t="s">
        <v>57</v>
      </c>
      <c r="I20" s="58" t="s">
        <v>62</v>
      </c>
      <c r="J20" s="58" t="s">
        <v>78</v>
      </c>
      <c r="K20" s="129" t="s">
        <v>102</v>
      </c>
    </row>
    <row r="21" spans="1:11" x14ac:dyDescent="0.3">
      <c r="B21" s="85"/>
      <c r="C21" s="59" t="s">
        <v>10</v>
      </c>
      <c r="D21" s="60"/>
      <c r="E21" s="60"/>
      <c r="F21" s="60"/>
      <c r="G21" s="60">
        <v>0</v>
      </c>
      <c r="H21" s="60">
        <v>0</v>
      </c>
      <c r="I21" s="60">
        <v>0</v>
      </c>
      <c r="J21" s="60"/>
      <c r="K21" s="102"/>
    </row>
    <row r="22" spans="1:11" x14ac:dyDescent="0.3">
      <c r="B22" s="85">
        <v>4</v>
      </c>
      <c r="C22" s="61" t="s">
        <v>20</v>
      </c>
      <c r="D22" s="60"/>
      <c r="E22" s="60"/>
      <c r="F22" s="60"/>
      <c r="G22" s="60"/>
      <c r="H22" s="60"/>
      <c r="I22" s="60"/>
      <c r="J22" s="60"/>
      <c r="K22" s="102"/>
    </row>
    <row r="23" spans="1:11" x14ac:dyDescent="0.3">
      <c r="B23" s="85">
        <v>5</v>
      </c>
      <c r="C23" s="65" t="s">
        <v>11</v>
      </c>
      <c r="D23" s="60"/>
      <c r="E23" s="60"/>
      <c r="F23" s="60"/>
      <c r="G23" s="60"/>
      <c r="H23" s="60"/>
      <c r="I23" s="60"/>
      <c r="J23" s="60"/>
      <c r="K23" s="102"/>
    </row>
    <row r="24" spans="1:11" x14ac:dyDescent="0.3">
      <c r="B24" s="85">
        <v>6</v>
      </c>
      <c r="C24" s="65" t="s">
        <v>12</v>
      </c>
      <c r="D24" s="60"/>
      <c r="E24" s="60"/>
      <c r="F24" s="60"/>
      <c r="G24" s="60"/>
      <c r="H24" s="60"/>
      <c r="I24" s="60"/>
      <c r="J24" s="60"/>
      <c r="K24" s="72"/>
    </row>
    <row r="25" spans="1:11" x14ac:dyDescent="0.3">
      <c r="B25" s="85">
        <v>7</v>
      </c>
      <c r="C25" s="65" t="s">
        <v>13</v>
      </c>
      <c r="D25" s="60"/>
      <c r="E25" s="60"/>
      <c r="F25" s="60"/>
      <c r="G25" s="60"/>
      <c r="H25" s="60"/>
      <c r="I25" s="60"/>
      <c r="J25" s="60"/>
      <c r="K25" s="102"/>
    </row>
    <row r="26" spans="1:11" x14ac:dyDescent="0.3">
      <c r="B26" s="85"/>
      <c r="C26" s="62"/>
      <c r="D26" s="60"/>
      <c r="E26" s="60"/>
      <c r="F26" s="60"/>
      <c r="G26" s="60"/>
      <c r="H26" s="60"/>
      <c r="I26" s="60"/>
      <c r="J26" s="60"/>
      <c r="K26" s="102"/>
    </row>
    <row r="27" spans="1:11" x14ac:dyDescent="0.3">
      <c r="B27" s="85"/>
      <c r="C27" s="66" t="s">
        <v>18</v>
      </c>
      <c r="D27" s="60"/>
      <c r="E27" s="60"/>
      <c r="F27" s="60"/>
      <c r="G27" s="60" t="s">
        <v>75</v>
      </c>
      <c r="H27" s="60" t="s">
        <v>75</v>
      </c>
      <c r="I27" s="60" t="s">
        <v>75</v>
      </c>
      <c r="J27" s="60"/>
      <c r="K27" s="102"/>
    </row>
    <row r="28" spans="1:11" x14ac:dyDescent="0.3">
      <c r="B28" s="85">
        <v>8</v>
      </c>
      <c r="C28" s="65" t="s">
        <v>14</v>
      </c>
      <c r="D28" s="60"/>
      <c r="E28" s="60"/>
      <c r="F28" s="60"/>
      <c r="G28" s="60"/>
      <c r="H28" s="60"/>
      <c r="I28" s="60"/>
      <c r="J28" s="60"/>
      <c r="K28" s="102"/>
    </row>
    <row r="29" spans="1:11" x14ac:dyDescent="0.3">
      <c r="B29" s="85">
        <v>9</v>
      </c>
      <c r="C29" s="65" t="s">
        <v>15</v>
      </c>
      <c r="D29" s="60"/>
      <c r="E29" s="60"/>
      <c r="F29" s="60"/>
      <c r="G29" s="60"/>
      <c r="H29" s="60"/>
      <c r="I29" s="60"/>
      <c r="J29" s="60"/>
      <c r="K29" s="102"/>
    </row>
    <row r="30" spans="1:11" x14ac:dyDescent="0.3">
      <c r="B30" s="85">
        <v>10</v>
      </c>
      <c r="C30" s="65" t="s">
        <v>16</v>
      </c>
      <c r="D30" s="60"/>
      <c r="E30" s="60"/>
      <c r="F30" s="60"/>
      <c r="G30" s="60"/>
      <c r="H30" s="60"/>
      <c r="I30" s="60"/>
      <c r="J30" s="60"/>
      <c r="K30" s="102"/>
    </row>
    <row r="31" spans="1:11" x14ac:dyDescent="0.3">
      <c r="B31" s="85"/>
      <c r="C31" s="65"/>
      <c r="D31" s="60"/>
      <c r="E31" s="60"/>
      <c r="F31" s="60"/>
      <c r="G31" s="60"/>
      <c r="H31" s="60"/>
      <c r="I31" s="60"/>
      <c r="J31" s="60"/>
      <c r="K31" s="102"/>
    </row>
    <row r="32" spans="1:11" x14ac:dyDescent="0.3">
      <c r="B32" s="85"/>
      <c r="C32" s="65"/>
      <c r="D32" s="60"/>
      <c r="E32" s="60"/>
      <c r="F32" s="60"/>
      <c r="G32" s="60"/>
      <c r="H32" s="60"/>
      <c r="I32" s="60"/>
      <c r="J32" s="60"/>
      <c r="K32" s="102"/>
    </row>
    <row r="33" spans="1:11" x14ac:dyDescent="0.3">
      <c r="A33" s="86"/>
      <c r="B33" s="85"/>
      <c r="C33" s="65"/>
      <c r="D33" s="60"/>
      <c r="E33" s="60"/>
      <c r="F33" s="60"/>
      <c r="G33" s="60"/>
      <c r="H33" s="60"/>
      <c r="I33" s="60"/>
      <c r="J33" s="60"/>
      <c r="K33" s="102"/>
    </row>
    <row r="34" spans="1:11" x14ac:dyDescent="0.3">
      <c r="A34" s="86"/>
      <c r="B34" s="85"/>
      <c r="C34" s="61"/>
      <c r="D34" s="60"/>
      <c r="E34" s="60"/>
      <c r="F34" s="60"/>
      <c r="G34" s="60"/>
      <c r="H34" s="60"/>
      <c r="I34" s="60"/>
      <c r="J34" s="60"/>
      <c r="K34" s="102"/>
    </row>
    <row r="35" spans="1:11" ht="28.95" customHeight="1" x14ac:dyDescent="0.3">
      <c r="A35" s="86"/>
      <c r="B35" s="259" t="s">
        <v>22</v>
      </c>
      <c r="C35" s="259"/>
      <c r="D35" s="259"/>
      <c r="E35" s="259"/>
      <c r="F35" s="259"/>
      <c r="G35" s="259"/>
      <c r="H35" s="259"/>
      <c r="I35" s="259"/>
      <c r="J35" s="260"/>
      <c r="K35" s="90"/>
    </row>
    <row r="36" spans="1:11" x14ac:dyDescent="0.3">
      <c r="A36" s="86"/>
      <c r="B36" s="96"/>
      <c r="C36" s="96"/>
      <c r="D36" s="96"/>
      <c r="E36" s="96"/>
      <c r="F36" s="96"/>
      <c r="G36" s="96"/>
      <c r="H36" s="96"/>
      <c r="I36" s="96"/>
      <c r="K36" s="96"/>
    </row>
    <row r="37" spans="1:11" x14ac:dyDescent="0.3">
      <c r="A37" s="86"/>
      <c r="B37" s="255" t="s">
        <v>42</v>
      </c>
      <c r="C37" s="255"/>
      <c r="D37" s="255"/>
      <c r="E37" s="255"/>
      <c r="F37" s="255"/>
      <c r="G37" s="255"/>
      <c r="H37" s="255"/>
      <c r="I37" s="149"/>
      <c r="K37" s="90"/>
    </row>
    <row r="38" spans="1:11" ht="33" customHeight="1" x14ac:dyDescent="0.3">
      <c r="A38" s="86"/>
      <c r="B38" s="63"/>
      <c r="C38" s="64"/>
      <c r="D38" s="58" t="s">
        <v>61</v>
      </c>
      <c r="E38" s="58" t="s">
        <v>60</v>
      </c>
      <c r="F38" s="58" t="s">
        <v>59</v>
      </c>
      <c r="G38" s="58" t="s">
        <v>58</v>
      </c>
      <c r="H38" s="58" t="s">
        <v>57</v>
      </c>
      <c r="I38" s="58" t="s">
        <v>62</v>
      </c>
      <c r="J38" s="58" t="s">
        <v>78</v>
      </c>
      <c r="K38" s="129" t="s">
        <v>102</v>
      </c>
    </row>
    <row r="39" spans="1:11" ht="21" customHeight="1" x14ac:dyDescent="0.35">
      <c r="A39" s="86"/>
      <c r="B39" s="85"/>
      <c r="C39" s="67" t="s">
        <v>66</v>
      </c>
      <c r="D39" s="60"/>
      <c r="E39" s="60"/>
      <c r="F39" s="60"/>
      <c r="G39" s="60">
        <v>0</v>
      </c>
      <c r="H39" s="60">
        <v>0</v>
      </c>
      <c r="I39" s="60">
        <v>0</v>
      </c>
      <c r="J39" s="60"/>
      <c r="K39" s="187"/>
    </row>
    <row r="40" spans="1:11" ht="21" customHeight="1" x14ac:dyDescent="0.35">
      <c r="A40" s="86"/>
      <c r="B40" s="85"/>
      <c r="C40" s="67" t="s">
        <v>74</v>
      </c>
      <c r="D40" s="60"/>
      <c r="E40" s="60"/>
      <c r="F40" s="60"/>
      <c r="G40" s="60"/>
      <c r="H40" s="60"/>
      <c r="I40" s="60"/>
      <c r="J40" s="60"/>
      <c r="K40" s="187"/>
    </row>
    <row r="41" spans="1:11" ht="21" customHeight="1" x14ac:dyDescent="0.35">
      <c r="A41" s="86"/>
      <c r="B41" s="85"/>
      <c r="C41" s="68" t="s">
        <v>67</v>
      </c>
      <c r="D41" s="60"/>
      <c r="E41" s="60"/>
      <c r="F41" s="60"/>
      <c r="G41" s="60"/>
      <c r="H41" s="60"/>
      <c r="I41" s="60"/>
      <c r="J41" s="60"/>
      <c r="K41" s="184"/>
    </row>
    <row r="42" spans="1:11" ht="21" customHeight="1" x14ac:dyDescent="0.35">
      <c r="A42" s="86"/>
      <c r="B42" s="85"/>
      <c r="C42" s="68" t="s">
        <v>68</v>
      </c>
      <c r="D42" s="60"/>
      <c r="E42" s="60"/>
      <c r="F42" s="60"/>
      <c r="G42" s="60"/>
      <c r="H42" s="60"/>
      <c r="I42" s="60"/>
      <c r="J42" s="60"/>
      <c r="K42" s="184"/>
    </row>
    <row r="43" spans="1:11" ht="16.2" x14ac:dyDescent="0.35">
      <c r="A43" s="86"/>
      <c r="B43" s="85"/>
      <c r="C43" s="61"/>
      <c r="D43" s="60"/>
      <c r="E43" s="60"/>
      <c r="F43" s="60"/>
      <c r="G43" s="60"/>
      <c r="H43" s="60"/>
      <c r="I43" s="60"/>
      <c r="J43" s="60"/>
      <c r="K43" s="153"/>
    </row>
    <row r="44" spans="1:11" ht="16.2" x14ac:dyDescent="0.35">
      <c r="A44" s="86"/>
      <c r="B44" s="85"/>
      <c r="C44" s="67" t="s">
        <v>73</v>
      </c>
      <c r="D44" s="60"/>
      <c r="E44" s="60"/>
      <c r="F44" s="60"/>
      <c r="G44" s="60"/>
      <c r="H44" s="60"/>
      <c r="I44" s="60"/>
      <c r="J44" s="60"/>
      <c r="K44" s="187"/>
    </row>
    <row r="45" spans="1:11" ht="16.2" x14ac:dyDescent="0.35">
      <c r="A45" s="86"/>
      <c r="B45" s="85"/>
      <c r="C45" s="67" t="s">
        <v>74</v>
      </c>
      <c r="D45" s="60"/>
      <c r="E45" s="60"/>
      <c r="F45" s="60"/>
      <c r="G45" s="60"/>
      <c r="H45" s="60"/>
      <c r="I45" s="60"/>
      <c r="J45" s="60"/>
      <c r="K45" s="187"/>
    </row>
    <row r="46" spans="1:11" x14ac:dyDescent="0.3">
      <c r="A46" s="86"/>
      <c r="B46" s="85"/>
      <c r="C46" s="68" t="s">
        <v>72</v>
      </c>
      <c r="D46" s="60"/>
      <c r="E46" s="60"/>
      <c r="F46" s="60"/>
      <c r="G46" s="60"/>
      <c r="H46" s="60"/>
      <c r="I46" s="60"/>
      <c r="J46" s="60"/>
      <c r="K46" s="116"/>
    </row>
    <row r="47" spans="1:11" x14ac:dyDescent="0.3">
      <c r="A47" s="86"/>
      <c r="B47" s="85"/>
      <c r="C47" s="68" t="s">
        <v>71</v>
      </c>
      <c r="D47" s="60"/>
      <c r="E47" s="60"/>
      <c r="F47" s="60"/>
      <c r="G47" s="60"/>
      <c r="H47" s="60"/>
      <c r="I47" s="60"/>
      <c r="J47" s="60"/>
      <c r="K47" s="116"/>
    </row>
    <row r="48" spans="1:11" s="17" customFormat="1" ht="19.2" customHeight="1" x14ac:dyDescent="0.3">
      <c r="B48" s="69"/>
      <c r="C48" s="70"/>
      <c r="D48" s="71"/>
      <c r="E48" s="71"/>
      <c r="F48" s="71"/>
      <c r="G48" s="71"/>
      <c r="H48" s="71"/>
      <c r="I48" s="71"/>
      <c r="J48" s="72"/>
      <c r="K48" s="116"/>
    </row>
    <row r="49" spans="1:21" s="17" customFormat="1" ht="19.2" customHeight="1" x14ac:dyDescent="0.3">
      <c r="B49" s="69"/>
      <c r="C49" s="70"/>
      <c r="D49" s="71"/>
      <c r="E49" s="71"/>
      <c r="F49" s="71"/>
      <c r="G49" s="71"/>
      <c r="H49" s="71"/>
      <c r="I49" s="71"/>
      <c r="J49" s="72"/>
      <c r="K49" s="154"/>
    </row>
    <row r="50" spans="1:21" x14ac:dyDescent="0.3">
      <c r="A50" s="86"/>
      <c r="B50" s="85"/>
      <c r="C50" s="66" t="s">
        <v>24</v>
      </c>
      <c r="D50" s="60"/>
      <c r="E50" s="60"/>
      <c r="F50" s="60"/>
      <c r="G50" s="60">
        <v>0</v>
      </c>
      <c r="H50" s="60">
        <v>0</v>
      </c>
      <c r="I50" s="60"/>
      <c r="J50" s="60"/>
      <c r="K50" s="102"/>
    </row>
    <row r="51" spans="1:21" x14ac:dyDescent="0.3">
      <c r="A51" s="86"/>
      <c r="B51" s="85">
        <v>11</v>
      </c>
      <c r="C51" s="61" t="s">
        <v>25</v>
      </c>
      <c r="D51" s="73"/>
      <c r="E51" s="73"/>
      <c r="F51" s="73"/>
      <c r="G51" s="73"/>
      <c r="H51" s="73"/>
      <c r="I51" s="73"/>
      <c r="J51" s="60"/>
      <c r="K51" s="188"/>
    </row>
    <row r="52" spans="1:21" x14ac:dyDescent="0.3">
      <c r="A52" s="86"/>
      <c r="B52" s="85">
        <v>12</v>
      </c>
      <c r="C52" s="61" t="s">
        <v>26</v>
      </c>
      <c r="D52" s="73"/>
      <c r="E52" s="73"/>
      <c r="F52" s="73"/>
      <c r="G52" s="73"/>
      <c r="H52" s="73"/>
      <c r="I52" s="73"/>
      <c r="J52" s="60"/>
      <c r="K52" s="188"/>
    </row>
    <row r="53" spans="1:21" x14ac:dyDescent="0.3">
      <c r="A53" s="86"/>
      <c r="B53" s="85">
        <v>13</v>
      </c>
      <c r="C53" s="61" t="s">
        <v>27</v>
      </c>
      <c r="D53" s="73"/>
      <c r="E53" s="73"/>
      <c r="F53" s="73"/>
      <c r="G53" s="73"/>
      <c r="H53" s="73"/>
      <c r="I53" s="73"/>
      <c r="J53" s="60"/>
      <c r="K53" s="188"/>
    </row>
    <row r="54" spans="1:21" x14ac:dyDescent="0.3">
      <c r="A54" s="86"/>
      <c r="B54" s="60"/>
      <c r="C54" s="60"/>
      <c r="D54" s="73"/>
      <c r="E54" s="73"/>
      <c r="F54" s="73"/>
      <c r="G54" s="73"/>
      <c r="H54" s="73"/>
      <c r="I54" s="73"/>
      <c r="J54" s="60"/>
      <c r="K54" s="102"/>
    </row>
    <row r="55" spans="1:21" x14ac:dyDescent="0.3">
      <c r="A55" s="86"/>
      <c r="B55" s="85">
        <v>14</v>
      </c>
      <c r="C55" s="61" t="s">
        <v>28</v>
      </c>
      <c r="D55" s="73"/>
      <c r="E55" s="73"/>
      <c r="F55" s="73"/>
      <c r="G55" s="73"/>
      <c r="H55" s="73"/>
      <c r="I55" s="73"/>
      <c r="J55" s="60"/>
      <c r="K55" s="188"/>
    </row>
    <row r="56" spans="1:21" x14ac:dyDescent="0.3">
      <c r="A56" s="86"/>
      <c r="B56" s="85">
        <v>15</v>
      </c>
      <c r="C56" s="61" t="s">
        <v>29</v>
      </c>
      <c r="D56" s="73"/>
      <c r="E56" s="73"/>
      <c r="F56" s="73"/>
      <c r="G56" s="73"/>
      <c r="H56" s="73"/>
      <c r="I56" s="73"/>
      <c r="J56" s="60"/>
      <c r="K56" s="188"/>
    </row>
    <row r="57" spans="1:21" x14ac:dyDescent="0.3">
      <c r="A57" s="86"/>
      <c r="B57" s="85">
        <v>16</v>
      </c>
      <c r="C57" s="61" t="s">
        <v>30</v>
      </c>
      <c r="D57" s="73"/>
      <c r="E57" s="73"/>
      <c r="F57" s="73"/>
      <c r="G57" s="73"/>
      <c r="H57" s="73"/>
      <c r="I57" s="73"/>
      <c r="J57" s="60"/>
      <c r="K57" s="188"/>
    </row>
    <row r="58" spans="1:21" x14ac:dyDescent="0.3">
      <c r="A58" s="86"/>
      <c r="B58" s="85"/>
      <c r="C58" s="61"/>
      <c r="D58" s="73"/>
      <c r="E58" s="73"/>
      <c r="F58" s="73"/>
      <c r="G58" s="73"/>
      <c r="H58" s="73"/>
      <c r="I58" s="73"/>
      <c r="J58" s="60"/>
      <c r="K58" s="102"/>
      <c r="O58" s="92"/>
      <c r="P58" s="94"/>
      <c r="Q58" s="90"/>
      <c r="R58" s="90"/>
      <c r="S58" s="90"/>
      <c r="T58" s="90"/>
      <c r="U58" s="90"/>
    </row>
    <row r="59" spans="1:21" x14ac:dyDescent="0.3">
      <c r="A59" s="86"/>
      <c r="B59" s="85"/>
      <c r="C59" s="59" t="s">
        <v>31</v>
      </c>
      <c r="D59" s="73"/>
      <c r="E59" s="73"/>
      <c r="F59" s="73"/>
      <c r="G59" s="73">
        <v>0</v>
      </c>
      <c r="H59" s="73">
        <v>0</v>
      </c>
      <c r="I59" s="73"/>
      <c r="J59" s="60"/>
      <c r="K59" s="102"/>
    </row>
    <row r="60" spans="1:21" ht="18" customHeight="1" x14ac:dyDescent="0.3">
      <c r="A60" s="86"/>
      <c r="B60" s="85">
        <v>17</v>
      </c>
      <c r="C60" s="61" t="s">
        <v>32</v>
      </c>
      <c r="D60" s="73"/>
      <c r="E60" s="73"/>
      <c r="F60" s="73"/>
      <c r="G60" s="73"/>
      <c r="H60" s="73"/>
      <c r="I60" s="73"/>
      <c r="J60" s="60"/>
      <c r="K60" s="188"/>
    </row>
    <row r="61" spans="1:21" ht="18" customHeight="1" x14ac:dyDescent="0.3">
      <c r="A61" s="86"/>
      <c r="B61" s="85"/>
      <c r="C61" s="61" t="s">
        <v>69</v>
      </c>
      <c r="D61" s="73"/>
      <c r="E61" s="73"/>
      <c r="F61" s="73"/>
      <c r="G61" s="73"/>
      <c r="H61" s="73"/>
      <c r="I61" s="73"/>
      <c r="J61" s="60"/>
      <c r="K61" s="188"/>
    </row>
    <row r="62" spans="1:21" ht="31.2" x14ac:dyDescent="0.3">
      <c r="A62" s="86"/>
      <c r="B62" s="85">
        <v>18</v>
      </c>
      <c r="C62" s="61" t="s">
        <v>33</v>
      </c>
      <c r="D62" s="60"/>
      <c r="E62" s="60"/>
      <c r="F62" s="60"/>
      <c r="G62" s="60"/>
      <c r="H62" s="60"/>
      <c r="I62" s="60"/>
      <c r="J62" s="60"/>
      <c r="K62" s="108"/>
    </row>
    <row r="63" spans="1:21" ht="34.200000000000003" customHeight="1" x14ac:dyDescent="0.3">
      <c r="A63" s="86"/>
      <c r="B63" s="85">
        <v>19</v>
      </c>
      <c r="C63" s="61" t="s">
        <v>34</v>
      </c>
      <c r="D63" s="60"/>
      <c r="E63" s="60"/>
      <c r="F63" s="60"/>
      <c r="G63" s="60"/>
      <c r="H63" s="60"/>
      <c r="I63" s="60"/>
      <c r="J63" s="60"/>
      <c r="K63" s="108"/>
    </row>
    <row r="64" spans="1:21" ht="21" customHeight="1" x14ac:dyDescent="0.3">
      <c r="A64" s="86"/>
      <c r="B64" s="85"/>
      <c r="C64" s="61"/>
      <c r="D64" s="60"/>
      <c r="E64" s="60"/>
      <c r="F64" s="60"/>
      <c r="G64" s="60"/>
      <c r="H64" s="60"/>
      <c r="I64" s="60"/>
      <c r="J64" s="60"/>
      <c r="K64" s="102"/>
    </row>
    <row r="65" spans="1:11" x14ac:dyDescent="0.3">
      <c r="A65" s="86"/>
      <c r="B65" s="85"/>
      <c r="C65" s="68"/>
      <c r="D65" s="60"/>
      <c r="E65" s="60"/>
      <c r="F65" s="60"/>
      <c r="G65" s="60"/>
      <c r="H65" s="60"/>
      <c r="I65" s="60"/>
      <c r="J65" s="60"/>
      <c r="K65" s="102"/>
    </row>
    <row r="66" spans="1:11" x14ac:dyDescent="0.3">
      <c r="A66" s="86"/>
      <c r="B66" s="85">
        <v>20</v>
      </c>
      <c r="C66" s="61" t="s">
        <v>17</v>
      </c>
      <c r="D66" s="60"/>
      <c r="E66" s="60"/>
      <c r="F66" s="60"/>
      <c r="G66" s="60"/>
      <c r="H66" s="60"/>
      <c r="I66" s="60"/>
      <c r="J66" s="60"/>
      <c r="K66" s="102"/>
    </row>
    <row r="67" spans="1:11" x14ac:dyDescent="0.3">
      <c r="A67" s="86"/>
      <c r="B67" s="261"/>
      <c r="C67" s="261"/>
      <c r="D67" s="261"/>
      <c r="E67" s="261"/>
      <c r="F67" s="261"/>
      <c r="G67" s="261"/>
      <c r="H67" s="261"/>
      <c r="I67" s="152"/>
      <c r="J67" s="60"/>
      <c r="K67" s="90"/>
    </row>
    <row r="68" spans="1:11" ht="40.200000000000003" customHeight="1" x14ac:dyDescent="0.3">
      <c r="A68" s="86"/>
      <c r="B68" s="259" t="s">
        <v>19</v>
      </c>
      <c r="C68" s="259"/>
      <c r="D68" s="259"/>
      <c r="E68" s="259"/>
      <c r="F68" s="259"/>
      <c r="G68" s="259"/>
      <c r="H68" s="259"/>
      <c r="I68" s="259"/>
      <c r="J68" s="260"/>
      <c r="K68" s="90"/>
    </row>
    <row r="69" spans="1:11" x14ac:dyDescent="0.3">
      <c r="A69" s="86"/>
      <c r="B69" s="92"/>
      <c r="C69" s="92"/>
      <c r="D69" s="92"/>
      <c r="E69" s="92"/>
      <c r="F69" s="92"/>
      <c r="G69" s="92"/>
      <c r="H69" s="92"/>
      <c r="I69" s="92"/>
      <c r="K69" s="92"/>
    </row>
    <row r="70" spans="1:11" ht="15" customHeight="1" x14ac:dyDescent="0.3">
      <c r="A70" s="86"/>
      <c r="B70" s="255" t="s">
        <v>39</v>
      </c>
      <c r="C70" s="255"/>
      <c r="D70" s="255"/>
      <c r="E70" s="255"/>
      <c r="F70" s="255"/>
      <c r="G70" s="255"/>
      <c r="H70" s="255"/>
      <c r="I70" s="149"/>
      <c r="K70" s="90"/>
    </row>
    <row r="71" spans="1:11" ht="37.950000000000003" customHeight="1" x14ac:dyDescent="0.3">
      <c r="A71" s="86"/>
      <c r="B71" s="63"/>
      <c r="C71" s="64"/>
      <c r="D71" s="58" t="s">
        <v>61</v>
      </c>
      <c r="E71" s="58" t="s">
        <v>60</v>
      </c>
      <c r="F71" s="58" t="s">
        <v>59</v>
      </c>
      <c r="G71" s="58" t="s">
        <v>58</v>
      </c>
      <c r="H71" s="58" t="s">
        <v>57</v>
      </c>
      <c r="I71" s="58" t="s">
        <v>62</v>
      </c>
      <c r="J71" s="58" t="s">
        <v>78</v>
      </c>
      <c r="K71" s="129" t="s">
        <v>102</v>
      </c>
    </row>
    <row r="72" spans="1:11" x14ac:dyDescent="0.3">
      <c r="A72" s="86"/>
      <c r="B72" s="85"/>
      <c r="C72" s="66" t="s">
        <v>21</v>
      </c>
      <c r="D72" s="60"/>
      <c r="E72" s="60"/>
      <c r="F72" s="60"/>
      <c r="G72" s="60"/>
      <c r="H72" s="60"/>
      <c r="I72" s="60"/>
      <c r="J72" s="60"/>
      <c r="K72" s="102"/>
    </row>
    <row r="73" spans="1:11" x14ac:dyDescent="0.3">
      <c r="A73" s="86"/>
      <c r="B73" s="85">
        <v>21</v>
      </c>
      <c r="C73" s="61" t="s">
        <v>36</v>
      </c>
      <c r="D73" s="60"/>
      <c r="E73" s="60">
        <v>4</v>
      </c>
      <c r="F73" s="60">
        <v>4</v>
      </c>
      <c r="G73" s="60">
        <v>4</v>
      </c>
      <c r="H73" s="60">
        <v>4</v>
      </c>
      <c r="I73" s="60">
        <v>4</v>
      </c>
      <c r="J73" s="60">
        <v>5</v>
      </c>
      <c r="K73" s="119">
        <v>1</v>
      </c>
    </row>
    <row r="74" spans="1:11" x14ac:dyDescent="0.3">
      <c r="A74" s="86"/>
      <c r="B74" s="85">
        <v>22</v>
      </c>
      <c r="C74" s="61" t="s">
        <v>37</v>
      </c>
      <c r="D74" s="60"/>
      <c r="E74" s="60">
        <v>0</v>
      </c>
      <c r="F74" s="60">
        <v>0</v>
      </c>
      <c r="G74" s="60">
        <v>1</v>
      </c>
      <c r="H74" s="60">
        <v>0</v>
      </c>
      <c r="I74" s="60">
        <v>0</v>
      </c>
      <c r="J74" s="60">
        <v>1</v>
      </c>
      <c r="K74" s="119"/>
    </row>
    <row r="75" spans="1:11" x14ac:dyDescent="0.3">
      <c r="A75" s="86"/>
      <c r="B75" s="85">
        <v>23</v>
      </c>
      <c r="C75" s="61" t="s">
        <v>40</v>
      </c>
      <c r="D75" s="60"/>
      <c r="E75" s="60"/>
      <c r="F75" s="60"/>
      <c r="G75" s="60"/>
      <c r="H75" s="60"/>
      <c r="I75" s="60"/>
      <c r="J75" s="60"/>
      <c r="K75" s="119"/>
    </row>
    <row r="76" spans="1:11" x14ac:dyDescent="0.3">
      <c r="A76" s="86"/>
      <c r="B76" s="85">
        <v>24</v>
      </c>
      <c r="C76" s="60" t="s">
        <v>0</v>
      </c>
      <c r="D76" s="60"/>
      <c r="E76" s="60"/>
      <c r="F76" s="60"/>
      <c r="G76" s="60"/>
      <c r="H76" s="60"/>
      <c r="I76" s="60"/>
      <c r="J76" s="60"/>
      <c r="K76" s="119"/>
    </row>
    <row r="77" spans="1:11" x14ac:dyDescent="0.3">
      <c r="A77" s="86"/>
      <c r="B77" s="85"/>
      <c r="C77" s="61"/>
      <c r="D77" s="60"/>
      <c r="E77" s="60"/>
      <c r="F77" s="60"/>
      <c r="G77" s="60"/>
      <c r="H77" s="60"/>
      <c r="I77" s="60"/>
      <c r="J77" s="60"/>
      <c r="K77" s="119"/>
    </row>
    <row r="78" spans="1:11" x14ac:dyDescent="0.3">
      <c r="A78" s="86"/>
      <c r="B78" s="85"/>
      <c r="C78" s="66" t="s">
        <v>45</v>
      </c>
      <c r="D78" s="60"/>
      <c r="E78" s="60"/>
      <c r="F78" s="60"/>
      <c r="G78" s="60"/>
      <c r="H78" s="60"/>
      <c r="I78" s="60"/>
      <c r="J78" s="60"/>
      <c r="K78" s="119"/>
    </row>
    <row r="79" spans="1:11" x14ac:dyDescent="0.3">
      <c r="A79" s="86"/>
      <c r="B79" s="85">
        <v>25</v>
      </c>
      <c r="C79" s="61" t="s">
        <v>38</v>
      </c>
      <c r="D79" s="60"/>
      <c r="E79" s="60">
        <v>4</v>
      </c>
      <c r="F79" s="60">
        <v>4</v>
      </c>
      <c r="G79" s="60">
        <v>4</v>
      </c>
      <c r="H79" s="60">
        <v>4</v>
      </c>
      <c r="I79" s="60">
        <v>4</v>
      </c>
      <c r="J79" s="60">
        <v>5</v>
      </c>
      <c r="K79" s="119">
        <v>1</v>
      </c>
    </row>
    <row r="80" spans="1:11" x14ac:dyDescent="0.3">
      <c r="A80" s="86"/>
      <c r="B80" s="85">
        <v>26</v>
      </c>
      <c r="C80" s="61" t="s">
        <v>1</v>
      </c>
      <c r="D80" s="60"/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1</v>
      </c>
      <c r="K80" s="119">
        <v>0</v>
      </c>
    </row>
    <row r="81" spans="1:11" x14ac:dyDescent="0.3">
      <c r="A81" s="86"/>
      <c r="B81" s="85"/>
      <c r="C81" s="59"/>
      <c r="D81" s="60"/>
      <c r="E81" s="60"/>
      <c r="F81" s="60"/>
      <c r="G81" s="60"/>
      <c r="H81" s="60"/>
      <c r="I81" s="60"/>
      <c r="J81" s="60"/>
      <c r="K81" s="102"/>
    </row>
    <row r="82" spans="1:11" x14ac:dyDescent="0.3">
      <c r="A82" s="86"/>
      <c r="B82" s="85"/>
      <c r="C82" s="66" t="s">
        <v>2</v>
      </c>
      <c r="D82" s="60"/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102"/>
    </row>
    <row r="83" spans="1:11" x14ac:dyDescent="0.3">
      <c r="A83" s="86"/>
      <c r="B83" s="85">
        <v>27</v>
      </c>
      <c r="C83" s="61" t="s">
        <v>3</v>
      </c>
      <c r="D83" s="60"/>
      <c r="E83" s="60"/>
      <c r="F83" s="60"/>
      <c r="G83" s="60"/>
      <c r="H83" s="60"/>
      <c r="I83" s="60"/>
      <c r="J83" s="60"/>
      <c r="K83" s="102"/>
    </row>
    <row r="84" spans="1:11" x14ac:dyDescent="0.3">
      <c r="A84" s="86"/>
      <c r="B84" s="85">
        <v>28</v>
      </c>
      <c r="C84" s="61" t="s">
        <v>4</v>
      </c>
      <c r="D84" s="60"/>
      <c r="E84" s="60"/>
      <c r="F84" s="60"/>
      <c r="G84" s="60"/>
      <c r="H84" s="60"/>
      <c r="I84" s="60"/>
      <c r="J84" s="60"/>
      <c r="K84" s="119"/>
    </row>
    <row r="85" spans="1:11" x14ac:dyDescent="0.3">
      <c r="A85" s="86"/>
      <c r="B85" s="85"/>
      <c r="C85" s="61"/>
      <c r="D85" s="60"/>
      <c r="E85" s="60"/>
      <c r="F85" s="60"/>
      <c r="G85" s="60"/>
      <c r="H85" s="60"/>
      <c r="I85" s="60"/>
      <c r="J85" s="60"/>
      <c r="K85" s="102"/>
    </row>
    <row r="86" spans="1:11" x14ac:dyDescent="0.3">
      <c r="A86" s="86"/>
      <c r="B86" s="85"/>
      <c r="C86" s="66" t="s">
        <v>63</v>
      </c>
      <c r="D86" s="60"/>
      <c r="E86" s="60" t="s">
        <v>75</v>
      </c>
      <c r="F86" s="60" t="s">
        <v>75</v>
      </c>
      <c r="G86" s="60" t="s">
        <v>75</v>
      </c>
      <c r="H86" s="60" t="s">
        <v>75</v>
      </c>
      <c r="I86" s="60" t="s">
        <v>75</v>
      </c>
      <c r="J86" s="60" t="s">
        <v>75</v>
      </c>
      <c r="K86" s="102"/>
    </row>
    <row r="87" spans="1:11" x14ac:dyDescent="0.3">
      <c r="A87" s="86"/>
      <c r="B87" s="85"/>
      <c r="C87" s="61" t="s">
        <v>64</v>
      </c>
      <c r="D87" s="60"/>
      <c r="E87" s="60"/>
      <c r="F87" s="60"/>
      <c r="G87" s="60"/>
      <c r="H87" s="60"/>
      <c r="I87" s="60"/>
      <c r="J87" s="60"/>
      <c r="K87" s="119"/>
    </row>
    <row r="88" spans="1:11" x14ac:dyDescent="0.3">
      <c r="A88" s="86"/>
      <c r="B88" s="85"/>
      <c r="C88" s="74" t="s">
        <v>65</v>
      </c>
      <c r="D88" s="60"/>
      <c r="E88" s="60"/>
      <c r="F88" s="60"/>
      <c r="G88" s="60"/>
      <c r="H88" s="60"/>
      <c r="I88" s="60"/>
      <c r="J88" s="60"/>
      <c r="K88" s="119"/>
    </row>
    <row r="89" spans="1:11" ht="15" customHeight="1" x14ac:dyDescent="0.3">
      <c r="A89" s="86"/>
      <c r="B89" s="261"/>
      <c r="C89" s="261"/>
      <c r="D89" s="261"/>
      <c r="E89" s="261"/>
      <c r="F89" s="261"/>
      <c r="G89" s="261"/>
      <c r="H89" s="261"/>
      <c r="I89" s="152"/>
      <c r="J89" s="189"/>
      <c r="K89" s="90"/>
    </row>
    <row r="90" spans="1:11" ht="28.2" customHeight="1" x14ac:dyDescent="0.3">
      <c r="A90" s="86"/>
      <c r="B90" s="259" t="s">
        <v>22</v>
      </c>
      <c r="C90" s="259"/>
      <c r="D90" s="259"/>
      <c r="E90" s="259"/>
      <c r="F90" s="259"/>
      <c r="G90" s="259"/>
      <c r="H90" s="259"/>
      <c r="I90" s="259"/>
      <c r="J90" s="260"/>
      <c r="K90" s="90"/>
    </row>
    <row r="92" spans="1:11" ht="15" customHeight="1" x14ac:dyDescent="0.3">
      <c r="A92" s="86"/>
      <c r="B92" s="255" t="s">
        <v>41</v>
      </c>
      <c r="C92" s="255"/>
      <c r="D92" s="255"/>
      <c r="E92" s="255"/>
      <c r="F92" s="255"/>
      <c r="G92" s="255"/>
      <c r="H92" s="255"/>
      <c r="I92" s="149"/>
      <c r="K92" s="90"/>
    </row>
    <row r="93" spans="1:11" ht="28.2" customHeight="1" x14ac:dyDescent="0.3">
      <c r="A93" s="86"/>
      <c r="B93" s="63"/>
      <c r="C93" s="64"/>
      <c r="D93" s="58" t="s">
        <v>61</v>
      </c>
      <c r="E93" s="58" t="s">
        <v>60</v>
      </c>
      <c r="F93" s="58" t="s">
        <v>59</v>
      </c>
      <c r="G93" s="58" t="s">
        <v>58</v>
      </c>
      <c r="H93" s="58" t="s">
        <v>57</v>
      </c>
      <c r="I93" s="58" t="s">
        <v>62</v>
      </c>
      <c r="J93" s="58" t="s">
        <v>78</v>
      </c>
      <c r="K93" s="129" t="s">
        <v>102</v>
      </c>
    </row>
    <row r="94" spans="1:11" x14ac:dyDescent="0.3">
      <c r="A94" s="86"/>
      <c r="B94" s="85"/>
      <c r="C94" s="66"/>
      <c r="D94" s="60"/>
      <c r="E94" s="60"/>
      <c r="F94" s="60"/>
      <c r="G94" s="60"/>
      <c r="H94" s="60"/>
      <c r="I94" s="60"/>
      <c r="J94" s="60"/>
      <c r="K94" s="102"/>
    </row>
    <row r="95" spans="1:11" x14ac:dyDescent="0.3">
      <c r="A95" s="86"/>
      <c r="B95" s="85"/>
      <c r="C95" s="75" t="s">
        <v>35</v>
      </c>
      <c r="D95" s="60"/>
      <c r="E95" s="60"/>
      <c r="F95" s="60"/>
      <c r="G95" s="60"/>
      <c r="H95" s="60"/>
      <c r="I95" s="60"/>
      <c r="J95" s="60"/>
      <c r="K95" s="102"/>
    </row>
    <row r="96" spans="1:11" x14ac:dyDescent="0.3">
      <c r="A96" s="86"/>
      <c r="B96" s="85"/>
      <c r="C96" s="61"/>
      <c r="D96" s="60"/>
      <c r="E96" s="60"/>
      <c r="F96" s="60"/>
      <c r="G96" s="60"/>
      <c r="H96" s="60"/>
      <c r="I96" s="60"/>
      <c r="J96" s="60"/>
      <c r="K96" s="102"/>
    </row>
    <row r="97" spans="1:11" x14ac:dyDescent="0.3">
      <c r="A97" s="86"/>
      <c r="B97" s="85"/>
      <c r="C97" s="61"/>
      <c r="D97" s="60"/>
      <c r="E97" s="60"/>
      <c r="F97" s="60"/>
      <c r="G97" s="60"/>
      <c r="H97" s="60"/>
      <c r="I97" s="60"/>
      <c r="J97" s="60"/>
      <c r="K97" s="102"/>
    </row>
    <row r="99" spans="1:11" x14ac:dyDescent="0.3">
      <c r="A99" s="86"/>
    </row>
    <row r="100" spans="1:11" ht="15" customHeight="1" x14ac:dyDescent="0.3">
      <c r="A100" s="86"/>
      <c r="B100" s="255" t="s">
        <v>56</v>
      </c>
      <c r="C100" s="258"/>
      <c r="D100" s="258"/>
      <c r="E100" s="258"/>
      <c r="F100" s="258"/>
      <c r="G100" s="258"/>
      <c r="H100" s="258"/>
      <c r="I100" s="150"/>
      <c r="K100" s="90"/>
    </row>
    <row r="101" spans="1:11" ht="34.950000000000003" customHeight="1" x14ac:dyDescent="0.3">
      <c r="A101" s="86"/>
      <c r="B101" s="76"/>
      <c r="C101" s="77" t="s">
        <v>49</v>
      </c>
      <c r="D101" s="58" t="s">
        <v>61</v>
      </c>
      <c r="E101" s="58" t="s">
        <v>60</v>
      </c>
      <c r="F101" s="58" t="s">
        <v>59</v>
      </c>
      <c r="G101" s="58" t="s">
        <v>58</v>
      </c>
      <c r="H101" s="58" t="s">
        <v>57</v>
      </c>
      <c r="I101" s="58" t="s">
        <v>62</v>
      </c>
      <c r="J101" s="58" t="s">
        <v>78</v>
      </c>
      <c r="K101" s="129" t="s">
        <v>102</v>
      </c>
    </row>
    <row r="102" spans="1:11" ht="15" customHeight="1" x14ac:dyDescent="0.3">
      <c r="A102" s="86"/>
      <c r="B102" s="76"/>
      <c r="C102" s="78" t="s">
        <v>50</v>
      </c>
      <c r="D102" s="76"/>
      <c r="E102" s="76">
        <v>1</v>
      </c>
      <c r="F102" s="79">
        <v>1</v>
      </c>
      <c r="G102" s="79">
        <v>0</v>
      </c>
      <c r="H102" s="76">
        <v>0</v>
      </c>
      <c r="I102" s="60">
        <v>0</v>
      </c>
      <c r="J102" s="60">
        <v>0</v>
      </c>
      <c r="K102" s="185"/>
    </row>
    <row r="103" spans="1:11" ht="15" customHeight="1" x14ac:dyDescent="0.3">
      <c r="A103" s="86"/>
      <c r="B103" s="80"/>
      <c r="C103" s="78" t="s">
        <v>51</v>
      </c>
      <c r="D103" s="76"/>
      <c r="E103" s="76">
        <v>0</v>
      </c>
      <c r="F103" s="79">
        <v>0</v>
      </c>
      <c r="G103" s="79">
        <v>0</v>
      </c>
      <c r="H103" s="76">
        <v>0</v>
      </c>
      <c r="I103" s="60">
        <v>0</v>
      </c>
      <c r="J103" s="60">
        <v>0</v>
      </c>
      <c r="K103" s="186"/>
    </row>
    <row r="104" spans="1:11" ht="15" customHeight="1" x14ac:dyDescent="0.3">
      <c r="A104" s="86"/>
      <c r="B104" s="76"/>
      <c r="C104" s="78" t="s">
        <v>52</v>
      </c>
      <c r="D104" s="76"/>
      <c r="E104" s="76">
        <v>1</v>
      </c>
      <c r="F104" s="79">
        <v>1</v>
      </c>
      <c r="G104" s="79">
        <v>0</v>
      </c>
      <c r="H104" s="81">
        <v>0</v>
      </c>
      <c r="I104" s="60">
        <v>0</v>
      </c>
      <c r="J104" s="60">
        <v>0</v>
      </c>
      <c r="K104" s="186"/>
    </row>
    <row r="105" spans="1:11" ht="15" customHeight="1" x14ac:dyDescent="0.3">
      <c r="A105" s="86"/>
      <c r="B105" s="76"/>
      <c r="C105" s="78" t="s">
        <v>53</v>
      </c>
      <c r="D105" s="76"/>
      <c r="E105" s="76">
        <v>0</v>
      </c>
      <c r="F105" s="79">
        <v>0</v>
      </c>
      <c r="G105" s="79">
        <v>0</v>
      </c>
      <c r="H105" s="81">
        <v>0</v>
      </c>
      <c r="I105" s="60">
        <v>0</v>
      </c>
      <c r="J105" s="60">
        <v>0</v>
      </c>
      <c r="K105" s="186"/>
    </row>
    <row r="106" spans="1:11" ht="15" customHeight="1" x14ac:dyDescent="0.3">
      <c r="A106" s="86"/>
      <c r="B106" s="76"/>
      <c r="C106" s="78" t="s">
        <v>54</v>
      </c>
      <c r="D106" s="76"/>
      <c r="E106" s="76">
        <v>0</v>
      </c>
      <c r="F106" s="79">
        <v>0</v>
      </c>
      <c r="G106" s="79">
        <v>0</v>
      </c>
      <c r="H106" s="76">
        <v>0</v>
      </c>
      <c r="I106" s="60">
        <v>0</v>
      </c>
      <c r="J106" s="60">
        <v>0</v>
      </c>
      <c r="K106" s="186"/>
    </row>
    <row r="107" spans="1:11" ht="15" customHeight="1" x14ac:dyDescent="0.3">
      <c r="A107" s="86"/>
      <c r="B107" s="80"/>
      <c r="C107" s="78" t="s">
        <v>55</v>
      </c>
      <c r="D107" s="76"/>
      <c r="E107" s="76"/>
      <c r="F107" s="79"/>
      <c r="G107" s="79"/>
      <c r="H107" s="76"/>
      <c r="I107" s="76"/>
      <c r="J107" s="60"/>
      <c r="K107" s="186"/>
    </row>
  </sheetData>
  <customSheetViews>
    <customSheetView guid="{5FB72AAD-ECEA-4422-8E45-8800DA688AC2}" topLeftCell="D94">
      <selection activeCell="M77" sqref="M77"/>
      <pageMargins left="0.7" right="0.7" top="0.75" bottom="0.75" header="0.3" footer="0.3"/>
      <pageSetup orientation="portrait" r:id="rId1"/>
    </customSheetView>
    <customSheetView guid="{178C8736-A54F-4AD8-89E5-B9B204870C3E}" scale="70" topLeftCell="A58">
      <selection activeCell="B71" sqref="B71:K90"/>
      <pageMargins left="0.7" right="0.7" top="0.75" bottom="0.75" header="0.3" footer="0.3"/>
      <pageSetup orientation="portrait" r:id="rId2"/>
    </customSheetView>
  </customSheetViews>
  <mergeCells count="16">
    <mergeCell ref="B2:H2"/>
    <mergeCell ref="B3:H3"/>
    <mergeCell ref="B4:H4"/>
    <mergeCell ref="B5:H5"/>
    <mergeCell ref="B7:H7"/>
    <mergeCell ref="B16:J16"/>
    <mergeCell ref="B19:H19"/>
    <mergeCell ref="B35:J35"/>
    <mergeCell ref="B37:H37"/>
    <mergeCell ref="B67:H67"/>
    <mergeCell ref="B100:H100"/>
    <mergeCell ref="B68:J68"/>
    <mergeCell ref="B70:H70"/>
    <mergeCell ref="B89:H89"/>
    <mergeCell ref="B90:J90"/>
    <mergeCell ref="B92:H92"/>
  </mergeCell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88" zoomScale="90" zoomScaleNormal="90" workbookViewId="0">
      <selection activeCell="M65" sqref="M65"/>
    </sheetView>
  </sheetViews>
  <sheetFormatPr defaultColWidth="8.6640625" defaultRowHeight="15.6" x14ac:dyDescent="0.3"/>
  <cols>
    <col min="1" max="1" width="8" style="88" bestFit="1" customWidth="1"/>
    <col min="2" max="2" width="4.5546875" style="155" customWidth="1"/>
    <col min="3" max="3" width="50.5546875" style="87" customWidth="1"/>
    <col min="4" max="9" width="9.6640625" style="86" customWidth="1"/>
    <col min="10" max="10" width="8.6640625" style="86"/>
    <col min="11" max="11" width="11.109375" style="86" customWidth="1"/>
    <col min="12" max="12" width="8.6640625" style="86"/>
    <col min="13" max="13" width="68.88671875" style="86" bestFit="1" customWidth="1"/>
    <col min="14" max="16384" width="8.6640625" style="86"/>
  </cols>
  <sheetData>
    <row r="1" spans="1:11" x14ac:dyDescent="0.3">
      <c r="B1" s="211"/>
    </row>
    <row r="2" spans="1:11" x14ac:dyDescent="0.3">
      <c r="B2" s="236" t="s">
        <v>46</v>
      </c>
      <c r="C2" s="236"/>
      <c r="D2" s="236"/>
      <c r="E2" s="236"/>
      <c r="F2" s="236"/>
      <c r="G2" s="236"/>
      <c r="H2" s="236"/>
      <c r="I2" s="211"/>
    </row>
    <row r="3" spans="1:11" x14ac:dyDescent="0.3">
      <c r="B3" s="236" t="s">
        <v>43</v>
      </c>
      <c r="C3" s="236"/>
      <c r="D3" s="236"/>
      <c r="E3" s="236"/>
      <c r="F3" s="236"/>
      <c r="G3" s="236"/>
      <c r="H3" s="236"/>
      <c r="I3" s="211"/>
    </row>
    <row r="4" spans="1:11" x14ac:dyDescent="0.3">
      <c r="B4" s="236" t="s">
        <v>44</v>
      </c>
      <c r="C4" s="236"/>
      <c r="D4" s="236"/>
      <c r="E4" s="236"/>
      <c r="F4" s="236"/>
      <c r="G4" s="236"/>
      <c r="H4" s="236"/>
      <c r="I4" s="211"/>
    </row>
    <row r="5" spans="1:11" x14ac:dyDescent="0.3">
      <c r="B5" s="236"/>
      <c r="C5" s="236"/>
      <c r="D5" s="236"/>
      <c r="E5" s="236"/>
      <c r="F5" s="236"/>
      <c r="G5" s="236"/>
      <c r="H5" s="236"/>
      <c r="I5" s="211"/>
      <c r="J5" s="98"/>
      <c r="K5" s="98"/>
    </row>
    <row r="6" spans="1:11" x14ac:dyDescent="0.3">
      <c r="A6" s="89"/>
      <c r="B6" s="97"/>
      <c r="C6" s="97"/>
      <c r="D6" s="97"/>
      <c r="E6" s="97"/>
      <c r="F6" s="97"/>
      <c r="G6" s="97"/>
      <c r="H6" s="97"/>
      <c r="I6" s="97"/>
      <c r="K6" s="97"/>
    </row>
    <row r="7" spans="1:11" x14ac:dyDescent="0.3">
      <c r="A7" s="89"/>
      <c r="B7" s="257" t="s">
        <v>48</v>
      </c>
      <c r="C7" s="257"/>
      <c r="D7" s="257"/>
      <c r="E7" s="257"/>
      <c r="F7" s="257"/>
      <c r="G7" s="257"/>
      <c r="H7" s="257"/>
      <c r="I7" s="212"/>
    </row>
    <row r="8" spans="1:11" s="100" customFormat="1" ht="30" customHeight="1" x14ac:dyDescent="0.3">
      <c r="A8" s="99"/>
      <c r="B8" s="58"/>
      <c r="C8" s="58"/>
      <c r="D8" s="58" t="s">
        <v>61</v>
      </c>
      <c r="E8" s="58" t="s">
        <v>60</v>
      </c>
      <c r="F8" s="58" t="s">
        <v>59</v>
      </c>
      <c r="G8" s="58" t="s">
        <v>58</v>
      </c>
      <c r="H8" s="58" t="s">
        <v>57</v>
      </c>
      <c r="I8" s="58" t="s">
        <v>62</v>
      </c>
      <c r="J8" s="58" t="s">
        <v>78</v>
      </c>
      <c r="K8" s="129" t="s">
        <v>102</v>
      </c>
    </row>
    <row r="9" spans="1:11" x14ac:dyDescent="0.3">
      <c r="B9" s="214"/>
      <c r="C9" s="59" t="s">
        <v>5</v>
      </c>
      <c r="D9" s="60"/>
      <c r="E9" s="60"/>
      <c r="F9" s="60"/>
      <c r="G9" s="60"/>
      <c r="H9" s="60"/>
      <c r="I9" s="60"/>
      <c r="J9" s="60"/>
      <c r="K9" s="102"/>
    </row>
    <row r="10" spans="1:11" x14ac:dyDescent="0.3">
      <c r="B10" s="214">
        <v>1</v>
      </c>
      <c r="C10" s="61" t="s">
        <v>6</v>
      </c>
      <c r="D10" s="60"/>
      <c r="E10" s="60"/>
      <c r="F10" s="60">
        <v>1</v>
      </c>
      <c r="G10" s="60"/>
      <c r="H10" s="60"/>
      <c r="I10" s="60">
        <v>0</v>
      </c>
      <c r="J10" s="60">
        <v>0</v>
      </c>
      <c r="K10" s="102">
        <v>0</v>
      </c>
    </row>
    <row r="11" spans="1:11" x14ac:dyDescent="0.3">
      <c r="B11" s="214"/>
      <c r="C11" s="62"/>
      <c r="D11" s="60"/>
      <c r="E11" s="60"/>
      <c r="F11" s="60"/>
      <c r="G11" s="60"/>
      <c r="H11" s="60"/>
      <c r="I11" s="60"/>
      <c r="J11" s="60"/>
      <c r="K11" s="102"/>
    </row>
    <row r="12" spans="1:11" x14ac:dyDescent="0.3">
      <c r="B12" s="214"/>
      <c r="C12" s="59" t="s">
        <v>7</v>
      </c>
      <c r="D12" s="60"/>
      <c r="E12" s="60"/>
      <c r="F12" s="60"/>
      <c r="G12" s="60"/>
      <c r="H12" s="60"/>
      <c r="I12" s="60"/>
      <c r="J12" s="60"/>
      <c r="K12" s="102"/>
    </row>
    <row r="13" spans="1:11" x14ac:dyDescent="0.3">
      <c r="B13" s="214">
        <v>2</v>
      </c>
      <c r="C13" s="61" t="s">
        <v>8</v>
      </c>
      <c r="D13" s="60"/>
      <c r="E13" s="60"/>
      <c r="F13" s="60">
        <v>0</v>
      </c>
      <c r="G13" s="60"/>
      <c r="H13" s="60"/>
      <c r="I13" s="60">
        <v>1</v>
      </c>
      <c r="J13" s="60">
        <v>0</v>
      </c>
      <c r="K13" s="102">
        <v>0</v>
      </c>
    </row>
    <row r="14" spans="1:11" x14ac:dyDescent="0.3">
      <c r="B14" s="214">
        <v>3</v>
      </c>
      <c r="C14" s="61" t="s">
        <v>9</v>
      </c>
      <c r="D14" s="60"/>
      <c r="E14" s="60"/>
      <c r="F14" s="60">
        <v>0</v>
      </c>
      <c r="G14" s="60"/>
      <c r="H14" s="60"/>
      <c r="I14" s="60">
        <v>0</v>
      </c>
      <c r="J14" s="60">
        <v>0</v>
      </c>
      <c r="K14" s="102">
        <v>1</v>
      </c>
    </row>
    <row r="15" spans="1:11" x14ac:dyDescent="0.3">
      <c r="A15" s="89"/>
      <c r="B15" s="214"/>
      <c r="C15" s="61"/>
      <c r="D15" s="60"/>
      <c r="E15" s="60"/>
      <c r="F15" s="60"/>
      <c r="G15" s="60"/>
      <c r="H15" s="60"/>
      <c r="I15" s="60"/>
      <c r="J15" s="60"/>
      <c r="K15" s="102"/>
    </row>
    <row r="16" spans="1:11" ht="27" customHeight="1" x14ac:dyDescent="0.3">
      <c r="A16" s="89"/>
      <c r="B16" s="259" t="s">
        <v>23</v>
      </c>
      <c r="C16" s="259"/>
      <c r="D16" s="259"/>
      <c r="E16" s="259"/>
      <c r="F16" s="259"/>
      <c r="G16" s="259"/>
      <c r="H16" s="259"/>
      <c r="I16" s="259"/>
      <c r="J16" s="260"/>
      <c r="K16" s="90"/>
    </row>
    <row r="17" spans="1:11" x14ac:dyDescent="0.3">
      <c r="A17" s="89"/>
      <c r="B17" s="91"/>
      <c r="C17" s="91"/>
      <c r="D17" s="91"/>
      <c r="E17" s="91"/>
      <c r="F17" s="91"/>
      <c r="G17" s="91"/>
      <c r="H17" s="91"/>
      <c r="I17" s="91"/>
      <c r="J17" s="90"/>
      <c r="K17" s="91"/>
    </row>
    <row r="18" spans="1:11" x14ac:dyDescent="0.3">
      <c r="A18" s="86"/>
      <c r="B18" s="92"/>
      <c r="C18" s="93"/>
      <c r="D18" s="90"/>
      <c r="E18" s="90"/>
      <c r="F18" s="90"/>
      <c r="G18" s="90"/>
      <c r="H18" s="90"/>
      <c r="I18" s="90"/>
      <c r="K18" s="90"/>
    </row>
    <row r="19" spans="1:11" x14ac:dyDescent="0.3">
      <c r="B19" s="257" t="s">
        <v>47</v>
      </c>
      <c r="C19" s="257"/>
      <c r="D19" s="257"/>
      <c r="E19" s="257"/>
      <c r="F19" s="257"/>
      <c r="G19" s="257"/>
      <c r="H19" s="257"/>
      <c r="I19" s="212"/>
      <c r="K19" s="90"/>
    </row>
    <row r="20" spans="1:11" ht="31.95" customHeight="1" x14ac:dyDescent="0.3">
      <c r="B20" s="63"/>
      <c r="C20" s="64"/>
      <c r="D20" s="58" t="s">
        <v>61</v>
      </c>
      <c r="E20" s="58" t="s">
        <v>60</v>
      </c>
      <c r="F20" s="58" t="s">
        <v>59</v>
      </c>
      <c r="G20" s="58" t="s">
        <v>58</v>
      </c>
      <c r="H20" s="58" t="s">
        <v>57</v>
      </c>
      <c r="I20" s="58" t="s">
        <v>62</v>
      </c>
      <c r="J20" s="58" t="s">
        <v>78</v>
      </c>
      <c r="K20" s="129" t="s">
        <v>102</v>
      </c>
    </row>
    <row r="21" spans="1:11" x14ac:dyDescent="0.3">
      <c r="B21" s="214"/>
      <c r="C21" s="59" t="s">
        <v>10</v>
      </c>
      <c r="D21" s="60"/>
      <c r="E21" s="60"/>
      <c r="F21" s="60"/>
      <c r="G21" s="60"/>
      <c r="H21" s="60"/>
      <c r="I21" s="60"/>
      <c r="J21" s="60"/>
      <c r="K21" s="102"/>
    </row>
    <row r="22" spans="1:11" x14ac:dyDescent="0.3">
      <c r="B22" s="214">
        <v>4</v>
      </c>
      <c r="C22" s="61" t="s">
        <v>20</v>
      </c>
      <c r="D22" s="60"/>
      <c r="E22" s="60"/>
      <c r="F22" s="60"/>
      <c r="G22" s="60"/>
      <c r="H22" s="60"/>
      <c r="I22" s="60"/>
      <c r="J22" s="60">
        <v>0</v>
      </c>
      <c r="K22" s="102">
        <v>0</v>
      </c>
    </row>
    <row r="23" spans="1:11" x14ac:dyDescent="0.3">
      <c r="B23" s="214">
        <v>5</v>
      </c>
      <c r="C23" s="65" t="s">
        <v>11</v>
      </c>
      <c r="D23" s="60"/>
      <c r="E23" s="60"/>
      <c r="F23" s="60"/>
      <c r="G23" s="60"/>
      <c r="H23" s="60"/>
      <c r="I23" s="60"/>
      <c r="J23" s="60">
        <v>0</v>
      </c>
      <c r="K23" s="102">
        <v>0</v>
      </c>
    </row>
    <row r="24" spans="1:11" x14ac:dyDescent="0.3">
      <c r="B24" s="214">
        <v>6</v>
      </c>
      <c r="C24" s="65" t="s">
        <v>12</v>
      </c>
      <c r="D24" s="60"/>
      <c r="E24" s="60"/>
      <c r="F24" s="60"/>
      <c r="G24" s="60"/>
      <c r="H24" s="60"/>
      <c r="I24" s="60"/>
      <c r="J24" s="60">
        <v>0</v>
      </c>
      <c r="K24" s="72">
        <v>0</v>
      </c>
    </row>
    <row r="25" spans="1:11" x14ac:dyDescent="0.3">
      <c r="B25" s="214">
        <v>7</v>
      </c>
      <c r="C25" s="65" t="s">
        <v>13</v>
      </c>
      <c r="D25" s="60"/>
      <c r="E25" s="60"/>
      <c r="F25" s="60"/>
      <c r="G25" s="60"/>
      <c r="H25" s="60"/>
      <c r="I25" s="60"/>
      <c r="J25" s="60">
        <v>0</v>
      </c>
      <c r="K25" s="102">
        <v>0</v>
      </c>
    </row>
    <row r="26" spans="1:11" x14ac:dyDescent="0.3">
      <c r="B26" s="214"/>
      <c r="C26" s="62"/>
      <c r="D26" s="60"/>
      <c r="E26" s="60"/>
      <c r="F26" s="60"/>
      <c r="G26" s="60"/>
      <c r="H26" s="60"/>
      <c r="I26" s="60"/>
      <c r="J26" s="60"/>
      <c r="K26" s="102"/>
    </row>
    <row r="27" spans="1:11" x14ac:dyDescent="0.3">
      <c r="B27" s="214"/>
      <c r="C27" s="66" t="s">
        <v>18</v>
      </c>
      <c r="D27" s="60"/>
      <c r="E27" s="60"/>
      <c r="F27" s="60"/>
      <c r="G27" s="60"/>
      <c r="H27" s="60"/>
      <c r="I27" s="60"/>
      <c r="J27" s="60"/>
      <c r="K27" s="102"/>
    </row>
    <row r="28" spans="1:11" x14ac:dyDescent="0.3">
      <c r="B28" s="214">
        <v>8</v>
      </c>
      <c r="C28" s="65" t="s">
        <v>14</v>
      </c>
      <c r="D28" s="60"/>
      <c r="E28" s="60"/>
      <c r="F28" s="60"/>
      <c r="G28" s="60"/>
      <c r="H28" s="60"/>
      <c r="I28" s="60"/>
      <c r="J28" s="60">
        <v>0</v>
      </c>
      <c r="K28" s="102">
        <v>0</v>
      </c>
    </row>
    <row r="29" spans="1:11" x14ac:dyDescent="0.3">
      <c r="B29" s="214">
        <v>9</v>
      </c>
      <c r="C29" s="65" t="s">
        <v>15</v>
      </c>
      <c r="D29" s="60"/>
      <c r="E29" s="60"/>
      <c r="F29" s="60"/>
      <c r="G29" s="60"/>
      <c r="H29" s="60"/>
      <c r="I29" s="60"/>
      <c r="J29" s="60">
        <v>0</v>
      </c>
      <c r="K29" s="102">
        <v>0</v>
      </c>
    </row>
    <row r="30" spans="1:11" x14ac:dyDescent="0.3">
      <c r="B30" s="214">
        <v>10</v>
      </c>
      <c r="C30" s="65" t="s">
        <v>16</v>
      </c>
      <c r="D30" s="60"/>
      <c r="E30" s="60"/>
      <c r="F30" s="60"/>
      <c r="G30" s="60"/>
      <c r="H30" s="60"/>
      <c r="I30" s="60"/>
      <c r="J30" s="60">
        <v>0</v>
      </c>
      <c r="K30" s="102">
        <v>0</v>
      </c>
    </row>
    <row r="31" spans="1:11" x14ac:dyDescent="0.3">
      <c r="B31" s="214"/>
      <c r="C31" s="65"/>
      <c r="D31" s="60"/>
      <c r="E31" s="60"/>
      <c r="F31" s="60"/>
      <c r="G31" s="60"/>
      <c r="H31" s="60"/>
      <c r="I31" s="60"/>
      <c r="J31" s="60"/>
      <c r="K31" s="102"/>
    </row>
    <row r="32" spans="1:11" x14ac:dyDescent="0.3">
      <c r="B32" s="214"/>
      <c r="C32" s="65"/>
      <c r="D32" s="60"/>
      <c r="E32" s="60"/>
      <c r="F32" s="60"/>
      <c r="G32" s="60"/>
      <c r="H32" s="60"/>
      <c r="I32" s="60"/>
      <c r="J32" s="60"/>
      <c r="K32" s="102"/>
    </row>
    <row r="33" spans="1:11" x14ac:dyDescent="0.3">
      <c r="A33" s="86"/>
      <c r="B33" s="214"/>
      <c r="C33" s="65"/>
      <c r="D33" s="60"/>
      <c r="E33" s="60"/>
      <c r="F33" s="60"/>
      <c r="G33" s="60"/>
      <c r="H33" s="60"/>
      <c r="I33" s="60"/>
      <c r="J33" s="60"/>
      <c r="K33" s="102"/>
    </row>
    <row r="34" spans="1:11" x14ac:dyDescent="0.3">
      <c r="A34" s="86"/>
      <c r="B34" s="214"/>
      <c r="C34" s="61"/>
      <c r="D34" s="60"/>
      <c r="E34" s="60"/>
      <c r="F34" s="60"/>
      <c r="G34" s="60"/>
      <c r="H34" s="60"/>
      <c r="I34" s="60"/>
      <c r="J34" s="60"/>
      <c r="K34" s="102"/>
    </row>
    <row r="35" spans="1:11" ht="28.95" customHeight="1" x14ac:dyDescent="0.3">
      <c r="A35" s="86"/>
      <c r="B35" s="259" t="s">
        <v>22</v>
      </c>
      <c r="C35" s="259"/>
      <c r="D35" s="259"/>
      <c r="E35" s="259"/>
      <c r="F35" s="259"/>
      <c r="G35" s="259"/>
      <c r="H35" s="259"/>
      <c r="I35" s="259"/>
      <c r="J35" s="260"/>
      <c r="K35" s="90"/>
    </row>
    <row r="36" spans="1:11" x14ac:dyDescent="0.3">
      <c r="A36" s="86"/>
      <c r="B36" s="96"/>
      <c r="C36" s="96"/>
      <c r="D36" s="96"/>
      <c r="E36" s="96"/>
      <c r="F36" s="96"/>
      <c r="G36" s="96"/>
      <c r="H36" s="96"/>
      <c r="I36" s="96"/>
      <c r="K36" s="96"/>
    </row>
    <row r="37" spans="1:11" x14ac:dyDescent="0.3">
      <c r="A37" s="86"/>
      <c r="B37" s="255" t="s">
        <v>42</v>
      </c>
      <c r="C37" s="255"/>
      <c r="D37" s="255"/>
      <c r="E37" s="255"/>
      <c r="F37" s="255"/>
      <c r="G37" s="255"/>
      <c r="H37" s="255"/>
      <c r="I37" s="213"/>
      <c r="K37" s="90"/>
    </row>
    <row r="38" spans="1:11" ht="33" customHeight="1" x14ac:dyDescent="0.3">
      <c r="A38" s="86"/>
      <c r="B38" s="63"/>
      <c r="C38" s="64"/>
      <c r="D38" s="58" t="s">
        <v>61</v>
      </c>
      <c r="E38" s="58" t="s">
        <v>60</v>
      </c>
      <c r="F38" s="58" t="s">
        <v>59</v>
      </c>
      <c r="G38" s="58" t="s">
        <v>58</v>
      </c>
      <c r="H38" s="58" t="s">
        <v>57</v>
      </c>
      <c r="I38" s="58" t="s">
        <v>62</v>
      </c>
      <c r="J38" s="58" t="s">
        <v>78</v>
      </c>
      <c r="K38" s="129" t="s">
        <v>102</v>
      </c>
    </row>
    <row r="39" spans="1:11" ht="19.2" customHeight="1" x14ac:dyDescent="0.35">
      <c r="A39" s="86"/>
      <c r="B39" s="214"/>
      <c r="C39" s="67" t="s">
        <v>66</v>
      </c>
      <c r="D39" s="60"/>
      <c r="E39" s="60"/>
      <c r="F39" s="60"/>
      <c r="G39" s="60"/>
      <c r="H39" s="60"/>
      <c r="I39" s="60"/>
      <c r="J39" s="60"/>
      <c r="K39" s="187"/>
    </row>
    <row r="40" spans="1:11" ht="19.2" customHeight="1" x14ac:dyDescent="0.35">
      <c r="A40" s="86"/>
      <c r="B40" s="214"/>
      <c r="C40" s="67" t="s">
        <v>74</v>
      </c>
      <c r="D40" s="60"/>
      <c r="E40" s="60"/>
      <c r="F40" s="60"/>
      <c r="G40" s="60"/>
      <c r="H40" s="60"/>
      <c r="I40" s="60"/>
      <c r="J40" s="60"/>
      <c r="K40" s="187"/>
    </row>
    <row r="41" spans="1:11" ht="19.2" customHeight="1" x14ac:dyDescent="0.35">
      <c r="A41" s="86"/>
      <c r="B41" s="214"/>
      <c r="C41" s="68" t="s">
        <v>67</v>
      </c>
      <c r="D41" s="60"/>
      <c r="E41" s="60"/>
      <c r="F41" s="60"/>
      <c r="G41" s="60"/>
      <c r="H41" s="60"/>
      <c r="I41" s="60"/>
      <c r="J41" s="60">
        <v>0</v>
      </c>
      <c r="K41" s="184">
        <v>0</v>
      </c>
    </row>
    <row r="42" spans="1:11" ht="19.2" customHeight="1" x14ac:dyDescent="0.35">
      <c r="A42" s="86"/>
      <c r="B42" s="214"/>
      <c r="C42" s="68" t="s">
        <v>68</v>
      </c>
      <c r="D42" s="60"/>
      <c r="E42" s="60"/>
      <c r="F42" s="60"/>
      <c r="G42" s="60"/>
      <c r="H42" s="60"/>
      <c r="I42" s="60"/>
      <c r="J42" s="60">
        <v>0</v>
      </c>
      <c r="K42" s="184">
        <v>0</v>
      </c>
    </row>
    <row r="43" spans="1:11" ht="19.2" customHeight="1" x14ac:dyDescent="0.35">
      <c r="A43" s="86"/>
      <c r="B43" s="214"/>
      <c r="C43" s="68"/>
      <c r="D43" s="60"/>
      <c r="E43" s="60"/>
      <c r="F43" s="60"/>
      <c r="G43" s="60"/>
      <c r="H43" s="60"/>
      <c r="I43" s="60"/>
      <c r="J43" s="60"/>
      <c r="K43" s="153"/>
    </row>
    <row r="44" spans="1:11" ht="19.2" customHeight="1" x14ac:dyDescent="0.35">
      <c r="A44" s="86"/>
      <c r="B44" s="214"/>
      <c r="C44" s="67" t="s">
        <v>73</v>
      </c>
      <c r="D44" s="60"/>
      <c r="E44" s="60"/>
      <c r="F44" s="60"/>
      <c r="G44" s="60"/>
      <c r="H44" s="60"/>
      <c r="I44" s="60"/>
      <c r="J44" s="60"/>
      <c r="K44" s="187"/>
    </row>
    <row r="45" spans="1:11" ht="19.2" customHeight="1" x14ac:dyDescent="0.35">
      <c r="A45" s="86"/>
      <c r="B45" s="214"/>
      <c r="C45" s="67" t="s">
        <v>74</v>
      </c>
      <c r="D45" s="60"/>
      <c r="E45" s="60"/>
      <c r="F45" s="60"/>
      <c r="G45" s="60"/>
      <c r="H45" s="60"/>
      <c r="I45" s="60"/>
      <c r="J45" s="60"/>
      <c r="K45" s="187"/>
    </row>
    <row r="46" spans="1:11" ht="19.2" customHeight="1" x14ac:dyDescent="0.3">
      <c r="A46" s="86"/>
      <c r="B46" s="214"/>
      <c r="C46" s="68" t="s">
        <v>72</v>
      </c>
      <c r="D46" s="60"/>
      <c r="E46" s="60"/>
      <c r="F46" s="60"/>
      <c r="G46" s="60"/>
      <c r="H46" s="60"/>
      <c r="I46" s="60"/>
      <c r="J46" s="60">
        <v>0</v>
      </c>
      <c r="K46" s="116">
        <v>0</v>
      </c>
    </row>
    <row r="47" spans="1:11" ht="19.2" customHeight="1" x14ac:dyDescent="0.3">
      <c r="A47" s="86"/>
      <c r="B47" s="214"/>
      <c r="C47" s="68" t="s">
        <v>71</v>
      </c>
      <c r="D47" s="60"/>
      <c r="E47" s="60"/>
      <c r="F47" s="60"/>
      <c r="G47" s="60"/>
      <c r="H47" s="60"/>
      <c r="I47" s="60"/>
      <c r="J47" s="60">
        <v>0</v>
      </c>
      <c r="K47" s="116">
        <v>0</v>
      </c>
    </row>
    <row r="48" spans="1:11" s="17" customFormat="1" ht="18" customHeight="1" x14ac:dyDescent="0.3">
      <c r="B48" s="69"/>
      <c r="C48" s="70"/>
      <c r="D48" s="71"/>
      <c r="E48" s="71"/>
      <c r="F48" s="71"/>
      <c r="G48" s="71"/>
      <c r="H48" s="71"/>
      <c r="I48" s="71"/>
      <c r="J48" s="72"/>
      <c r="K48" s="116"/>
    </row>
    <row r="49" spans="1:21" s="17" customFormat="1" ht="18" customHeight="1" x14ac:dyDescent="0.3">
      <c r="B49" s="69"/>
      <c r="C49" s="70"/>
      <c r="D49" s="71"/>
      <c r="E49" s="71"/>
      <c r="F49" s="71"/>
      <c r="G49" s="71"/>
      <c r="H49" s="71"/>
      <c r="I49" s="71"/>
      <c r="J49" s="72"/>
      <c r="K49" s="154"/>
    </row>
    <row r="50" spans="1:21" x14ac:dyDescent="0.3">
      <c r="A50" s="86"/>
      <c r="B50" s="214"/>
      <c r="C50" s="66" t="s">
        <v>24</v>
      </c>
      <c r="D50" s="60"/>
      <c r="E50" s="60"/>
      <c r="F50" s="60"/>
      <c r="G50" s="60"/>
      <c r="H50" s="60"/>
      <c r="I50" s="60"/>
      <c r="J50" s="60"/>
      <c r="K50" s="102"/>
    </row>
    <row r="51" spans="1:21" x14ac:dyDescent="0.3">
      <c r="A51" s="86"/>
      <c r="B51" s="214">
        <v>11</v>
      </c>
      <c r="C51" s="61" t="s">
        <v>25</v>
      </c>
      <c r="D51" s="73"/>
      <c r="E51" s="73"/>
      <c r="F51" s="73"/>
      <c r="G51" s="73"/>
      <c r="H51" s="73"/>
      <c r="I51" s="73"/>
      <c r="J51" s="60">
        <v>0</v>
      </c>
      <c r="K51" s="188">
        <v>0</v>
      </c>
    </row>
    <row r="52" spans="1:21" x14ac:dyDescent="0.3">
      <c r="A52" s="86"/>
      <c r="B52" s="214">
        <v>12</v>
      </c>
      <c r="C52" s="61" t="s">
        <v>26</v>
      </c>
      <c r="D52" s="73"/>
      <c r="E52" s="73"/>
      <c r="F52" s="73"/>
      <c r="G52" s="73"/>
      <c r="H52" s="73"/>
      <c r="I52" s="73"/>
      <c r="J52" s="60">
        <v>0</v>
      </c>
      <c r="K52" s="188">
        <v>0</v>
      </c>
    </row>
    <row r="53" spans="1:21" x14ac:dyDescent="0.3">
      <c r="A53" s="86"/>
      <c r="B53" s="214">
        <v>13</v>
      </c>
      <c r="C53" s="61" t="s">
        <v>27</v>
      </c>
      <c r="D53" s="73"/>
      <c r="E53" s="73"/>
      <c r="F53" s="73"/>
      <c r="G53" s="73"/>
      <c r="H53" s="73"/>
      <c r="I53" s="73"/>
      <c r="J53" s="60">
        <v>0</v>
      </c>
      <c r="K53" s="188">
        <v>0</v>
      </c>
    </row>
    <row r="54" spans="1:21" x14ac:dyDescent="0.3">
      <c r="A54" s="86"/>
      <c r="B54" s="60"/>
      <c r="C54" s="60"/>
      <c r="D54" s="73"/>
      <c r="E54" s="73"/>
      <c r="F54" s="73"/>
      <c r="G54" s="73"/>
      <c r="H54" s="73"/>
      <c r="I54" s="73"/>
      <c r="J54" s="60"/>
      <c r="K54" s="102"/>
    </row>
    <row r="55" spans="1:21" x14ac:dyDescent="0.3">
      <c r="A55" s="86"/>
      <c r="B55" s="214">
        <v>14</v>
      </c>
      <c r="C55" s="61" t="s">
        <v>28</v>
      </c>
      <c r="D55" s="73"/>
      <c r="E55" s="73"/>
      <c r="F55" s="73"/>
      <c r="G55" s="73"/>
      <c r="H55" s="73"/>
      <c r="I55" s="73"/>
      <c r="J55" s="60"/>
      <c r="K55" s="188"/>
    </row>
    <row r="56" spans="1:21" x14ac:dyDescent="0.3">
      <c r="A56" s="86"/>
      <c r="B56" s="214">
        <v>15</v>
      </c>
      <c r="C56" s="61" t="s">
        <v>29</v>
      </c>
      <c r="D56" s="73"/>
      <c r="E56" s="73"/>
      <c r="F56" s="73"/>
      <c r="G56" s="73"/>
      <c r="H56" s="73"/>
      <c r="I56" s="73"/>
      <c r="J56" s="60">
        <v>0</v>
      </c>
      <c r="K56" s="188">
        <v>0</v>
      </c>
    </row>
    <row r="57" spans="1:21" x14ac:dyDescent="0.3">
      <c r="A57" s="86"/>
      <c r="B57" s="214">
        <v>16</v>
      </c>
      <c r="C57" s="61" t="s">
        <v>30</v>
      </c>
      <c r="D57" s="73"/>
      <c r="E57" s="73"/>
      <c r="F57" s="73"/>
      <c r="G57" s="73"/>
      <c r="H57" s="73"/>
      <c r="I57" s="73"/>
      <c r="J57" s="60">
        <v>0</v>
      </c>
      <c r="K57" s="188">
        <v>0</v>
      </c>
    </row>
    <row r="58" spans="1:21" x14ac:dyDescent="0.3">
      <c r="A58" s="86"/>
      <c r="B58" s="214"/>
      <c r="C58" s="61"/>
      <c r="D58" s="73"/>
      <c r="E58" s="73"/>
      <c r="F58" s="73"/>
      <c r="G58" s="73"/>
      <c r="H58" s="73"/>
      <c r="I58" s="73"/>
      <c r="J58" s="60">
        <v>0</v>
      </c>
      <c r="K58" s="102">
        <v>0</v>
      </c>
      <c r="O58" s="92"/>
      <c r="P58" s="94"/>
      <c r="Q58" s="90"/>
      <c r="R58" s="90"/>
      <c r="S58" s="90"/>
      <c r="T58" s="90"/>
      <c r="U58" s="90"/>
    </row>
    <row r="59" spans="1:21" x14ac:dyDescent="0.3">
      <c r="A59" s="86"/>
      <c r="B59" s="214"/>
      <c r="C59" s="59" t="s">
        <v>31</v>
      </c>
      <c r="D59" s="73"/>
      <c r="E59" s="73"/>
      <c r="F59" s="73"/>
      <c r="G59" s="73"/>
      <c r="H59" s="73"/>
      <c r="I59" s="73"/>
      <c r="J59" s="60"/>
      <c r="K59" s="102"/>
    </row>
    <row r="60" spans="1:21" ht="18" customHeight="1" x14ac:dyDescent="0.3">
      <c r="A60" s="86"/>
      <c r="B60" s="214">
        <v>17</v>
      </c>
      <c r="C60" s="61" t="s">
        <v>32</v>
      </c>
      <c r="D60" s="73"/>
      <c r="E60" s="73"/>
      <c r="F60" s="73"/>
      <c r="G60" s="73"/>
      <c r="H60" s="73"/>
      <c r="I60" s="73"/>
      <c r="J60" s="60">
        <v>0</v>
      </c>
      <c r="K60" s="188">
        <v>0</v>
      </c>
    </row>
    <row r="61" spans="1:21" ht="18" customHeight="1" x14ac:dyDescent="0.3">
      <c r="A61" s="86"/>
      <c r="B61" s="214"/>
      <c r="C61" s="61" t="s">
        <v>69</v>
      </c>
      <c r="D61" s="73"/>
      <c r="E61" s="73"/>
      <c r="F61" s="73"/>
      <c r="G61" s="73"/>
      <c r="H61" s="73"/>
      <c r="I61" s="73"/>
      <c r="J61" s="60">
        <v>0</v>
      </c>
      <c r="K61" s="188">
        <v>0</v>
      </c>
    </row>
    <row r="62" spans="1:21" ht="31.2" x14ac:dyDescent="0.3">
      <c r="A62" s="86"/>
      <c r="B62" s="214">
        <v>18</v>
      </c>
      <c r="C62" s="61" t="s">
        <v>33</v>
      </c>
      <c r="D62" s="60"/>
      <c r="E62" s="60"/>
      <c r="F62" s="60"/>
      <c r="G62" s="60"/>
      <c r="H62" s="60"/>
      <c r="I62" s="60"/>
      <c r="J62" s="60">
        <v>0</v>
      </c>
      <c r="K62" s="108">
        <v>0</v>
      </c>
    </row>
    <row r="63" spans="1:21" ht="34.200000000000003" customHeight="1" x14ac:dyDescent="0.3">
      <c r="A63" s="86"/>
      <c r="B63" s="214">
        <v>19</v>
      </c>
      <c r="C63" s="61" t="s">
        <v>34</v>
      </c>
      <c r="D63" s="60"/>
      <c r="E63" s="60"/>
      <c r="F63" s="60"/>
      <c r="G63" s="60"/>
      <c r="H63" s="60"/>
      <c r="I63" s="60"/>
      <c r="J63" s="60">
        <v>0</v>
      </c>
      <c r="K63" s="108">
        <v>0</v>
      </c>
    </row>
    <row r="64" spans="1:21" ht="19.2" customHeight="1" x14ac:dyDescent="0.3">
      <c r="A64" s="86"/>
      <c r="B64" s="214"/>
      <c r="C64" s="61"/>
      <c r="D64" s="60"/>
      <c r="E64" s="60"/>
      <c r="F64" s="60"/>
      <c r="G64" s="60"/>
      <c r="H64" s="60"/>
      <c r="I64" s="60"/>
      <c r="J64" s="60"/>
      <c r="K64" s="102"/>
    </row>
    <row r="65" spans="1:11" x14ac:dyDescent="0.3">
      <c r="A65" s="86"/>
      <c r="B65" s="214"/>
      <c r="C65" s="61"/>
      <c r="D65" s="60"/>
      <c r="E65" s="60"/>
      <c r="F65" s="60"/>
      <c r="G65" s="60"/>
      <c r="H65" s="60"/>
      <c r="I65" s="60"/>
      <c r="J65" s="60"/>
      <c r="K65" s="102"/>
    </row>
    <row r="66" spans="1:11" x14ac:dyDescent="0.3">
      <c r="A66" s="86"/>
      <c r="B66" s="214">
        <v>20</v>
      </c>
      <c r="C66" s="61" t="s">
        <v>17</v>
      </c>
      <c r="D66" s="60"/>
      <c r="E66" s="60"/>
      <c r="F66" s="60"/>
      <c r="G66" s="60"/>
      <c r="H66" s="60"/>
      <c r="I66" s="60"/>
      <c r="J66" s="60">
        <v>0</v>
      </c>
      <c r="K66" s="102">
        <v>0</v>
      </c>
    </row>
    <row r="67" spans="1:11" x14ac:dyDescent="0.3">
      <c r="A67" s="86"/>
      <c r="B67" s="261"/>
      <c r="C67" s="261"/>
      <c r="D67" s="261"/>
      <c r="E67" s="261"/>
      <c r="F67" s="261"/>
      <c r="G67" s="261"/>
      <c r="H67" s="261"/>
      <c r="I67" s="214"/>
      <c r="J67" s="60"/>
      <c r="K67" s="90"/>
    </row>
    <row r="68" spans="1:11" ht="40.200000000000003" customHeight="1" x14ac:dyDescent="0.3">
      <c r="A68" s="86"/>
      <c r="B68" s="259" t="s">
        <v>19</v>
      </c>
      <c r="C68" s="259"/>
      <c r="D68" s="259"/>
      <c r="E68" s="259"/>
      <c r="F68" s="259"/>
      <c r="G68" s="259"/>
      <c r="H68" s="259"/>
      <c r="I68" s="259"/>
      <c r="J68" s="260"/>
      <c r="K68" s="90"/>
    </row>
    <row r="69" spans="1:11" x14ac:dyDescent="0.3">
      <c r="A69" s="86"/>
      <c r="B69" s="92"/>
      <c r="C69" s="92"/>
      <c r="D69" s="92"/>
      <c r="E69" s="92"/>
      <c r="F69" s="92"/>
      <c r="G69" s="92"/>
      <c r="H69" s="92"/>
      <c r="I69" s="92"/>
      <c r="K69" s="92"/>
    </row>
    <row r="70" spans="1:11" x14ac:dyDescent="0.3">
      <c r="A70" s="86"/>
      <c r="B70" s="255" t="s">
        <v>39</v>
      </c>
      <c r="C70" s="255"/>
      <c r="D70" s="255"/>
      <c r="E70" s="255"/>
      <c r="F70" s="255"/>
      <c r="G70" s="255"/>
      <c r="H70" s="255"/>
      <c r="I70" s="213"/>
      <c r="K70" s="90"/>
    </row>
    <row r="71" spans="1:11" ht="37.950000000000003" customHeight="1" x14ac:dyDescent="0.3">
      <c r="A71" s="86"/>
      <c r="B71" s="63"/>
      <c r="C71" s="64"/>
      <c r="D71" s="58" t="s">
        <v>61</v>
      </c>
      <c r="E71" s="58" t="s">
        <v>60</v>
      </c>
      <c r="F71" s="58" t="s">
        <v>59</v>
      </c>
      <c r="G71" s="58" t="s">
        <v>58</v>
      </c>
      <c r="H71" s="58" t="s">
        <v>57</v>
      </c>
      <c r="I71" s="58" t="s">
        <v>62</v>
      </c>
      <c r="J71" s="58" t="s">
        <v>78</v>
      </c>
      <c r="K71" s="129" t="s">
        <v>102</v>
      </c>
    </row>
    <row r="72" spans="1:11" x14ac:dyDescent="0.3">
      <c r="A72" s="86"/>
      <c r="B72" s="214"/>
      <c r="C72" s="66" t="s">
        <v>21</v>
      </c>
      <c r="D72" s="60"/>
      <c r="E72" s="60"/>
      <c r="F72" s="60"/>
      <c r="G72" s="60"/>
      <c r="H72" s="60"/>
      <c r="I72" s="60"/>
      <c r="J72" s="60"/>
      <c r="K72" s="102"/>
    </row>
    <row r="73" spans="1:11" x14ac:dyDescent="0.3">
      <c r="A73" s="86"/>
      <c r="B73" s="214">
        <v>21</v>
      </c>
      <c r="C73" s="61" t="s">
        <v>36</v>
      </c>
      <c r="D73" s="60"/>
      <c r="E73" s="60"/>
      <c r="F73" s="60"/>
      <c r="G73" s="60"/>
      <c r="H73" s="60"/>
      <c r="I73" s="60">
        <v>1</v>
      </c>
      <c r="J73" s="60">
        <v>1</v>
      </c>
      <c r="K73" s="102">
        <v>2</v>
      </c>
    </row>
    <row r="74" spans="1:11" x14ac:dyDescent="0.3">
      <c r="A74" s="86"/>
      <c r="B74" s="214">
        <v>22</v>
      </c>
      <c r="C74" s="61" t="s">
        <v>37</v>
      </c>
      <c r="D74" s="60"/>
      <c r="E74" s="60"/>
      <c r="F74" s="60"/>
      <c r="G74" s="60"/>
      <c r="H74" s="60"/>
      <c r="I74" s="60">
        <v>1</v>
      </c>
      <c r="J74" s="60">
        <v>0</v>
      </c>
      <c r="K74" s="119">
        <v>1</v>
      </c>
    </row>
    <row r="75" spans="1:11" x14ac:dyDescent="0.3">
      <c r="A75" s="86"/>
      <c r="B75" s="214">
        <v>23</v>
      </c>
      <c r="C75" s="61" t="s">
        <v>40</v>
      </c>
      <c r="D75" s="60"/>
      <c r="E75" s="60"/>
      <c r="F75" s="60"/>
      <c r="G75" s="60"/>
      <c r="H75" s="60"/>
      <c r="I75" s="60">
        <v>1</v>
      </c>
      <c r="J75" s="60">
        <v>1</v>
      </c>
      <c r="K75" s="119">
        <v>2</v>
      </c>
    </row>
    <row r="76" spans="1:11" x14ac:dyDescent="0.3">
      <c r="A76" s="86"/>
      <c r="B76" s="214">
        <v>24</v>
      </c>
      <c r="C76" s="60" t="s">
        <v>0</v>
      </c>
      <c r="D76" s="60"/>
      <c r="E76" s="60"/>
      <c r="F76" s="60"/>
      <c r="G76" s="60"/>
      <c r="H76" s="60"/>
      <c r="I76" s="60">
        <v>1</v>
      </c>
      <c r="J76" s="60">
        <v>1</v>
      </c>
      <c r="K76" s="119">
        <v>2</v>
      </c>
    </row>
    <row r="77" spans="1:11" x14ac:dyDescent="0.3">
      <c r="A77" s="86"/>
      <c r="B77" s="214"/>
      <c r="C77" s="61"/>
      <c r="D77" s="60"/>
      <c r="E77" s="60"/>
      <c r="F77" s="60"/>
      <c r="G77" s="60"/>
      <c r="H77" s="60"/>
      <c r="I77" s="60"/>
      <c r="J77" s="60"/>
      <c r="K77" s="102"/>
    </row>
    <row r="78" spans="1:11" x14ac:dyDescent="0.3">
      <c r="A78" s="86"/>
      <c r="B78" s="214"/>
      <c r="C78" s="66" t="s">
        <v>45</v>
      </c>
      <c r="D78" s="60"/>
      <c r="E78" s="60"/>
      <c r="F78" s="60"/>
      <c r="G78" s="60"/>
      <c r="H78" s="60"/>
      <c r="I78" s="60"/>
      <c r="J78" s="60"/>
      <c r="K78" s="102"/>
    </row>
    <row r="79" spans="1:11" x14ac:dyDescent="0.3">
      <c r="A79" s="86"/>
      <c r="B79" s="214">
        <v>25</v>
      </c>
      <c r="C79" s="61" t="s">
        <v>38</v>
      </c>
      <c r="D79" s="60"/>
      <c r="E79" s="60"/>
      <c r="F79" s="60"/>
      <c r="G79" s="60"/>
      <c r="H79" s="60"/>
      <c r="I79" s="60">
        <v>1</v>
      </c>
      <c r="J79" s="60">
        <v>1</v>
      </c>
      <c r="K79" s="119">
        <v>1</v>
      </c>
    </row>
    <row r="80" spans="1:11" x14ac:dyDescent="0.3">
      <c r="A80" s="86"/>
      <c r="B80" s="214">
        <v>26</v>
      </c>
      <c r="C80" s="61" t="s">
        <v>1</v>
      </c>
      <c r="D80" s="60"/>
      <c r="E80" s="60"/>
      <c r="F80" s="60"/>
      <c r="G80" s="60"/>
      <c r="H80" s="60"/>
      <c r="I80" s="60">
        <v>1</v>
      </c>
      <c r="J80" s="60">
        <v>0</v>
      </c>
      <c r="K80" s="119">
        <v>0</v>
      </c>
    </row>
    <row r="81" spans="1:11" x14ac:dyDescent="0.3">
      <c r="A81" s="86"/>
      <c r="B81" s="214"/>
      <c r="C81" s="59"/>
      <c r="D81" s="60"/>
      <c r="E81" s="60"/>
      <c r="F81" s="60"/>
      <c r="G81" s="60"/>
      <c r="H81" s="60"/>
      <c r="I81" s="60"/>
      <c r="J81" s="60"/>
      <c r="K81" s="102"/>
    </row>
    <row r="82" spans="1:11" x14ac:dyDescent="0.3">
      <c r="A82" s="86"/>
      <c r="B82" s="214"/>
      <c r="C82" s="66" t="s">
        <v>2</v>
      </c>
      <c r="D82" s="60"/>
      <c r="E82" s="60"/>
      <c r="F82" s="60"/>
      <c r="G82" s="60"/>
      <c r="H82" s="60"/>
      <c r="I82" s="60"/>
      <c r="J82" s="60"/>
      <c r="K82" s="102"/>
    </row>
    <row r="83" spans="1:11" x14ac:dyDescent="0.3">
      <c r="A83" s="86"/>
      <c r="B83" s="214">
        <v>27</v>
      </c>
      <c r="C83" s="61" t="s">
        <v>3</v>
      </c>
      <c r="D83" s="60"/>
      <c r="E83" s="60"/>
      <c r="F83" s="60"/>
      <c r="G83" s="60"/>
      <c r="H83" s="60"/>
      <c r="I83" s="60">
        <v>0</v>
      </c>
      <c r="J83" s="60">
        <v>0</v>
      </c>
      <c r="K83" s="102">
        <v>1</v>
      </c>
    </row>
    <row r="84" spans="1:11" x14ac:dyDescent="0.3">
      <c r="A84" s="86"/>
      <c r="B84" s="214">
        <v>28</v>
      </c>
      <c r="C84" s="61" t="s">
        <v>4</v>
      </c>
      <c r="D84" s="60"/>
      <c r="E84" s="60"/>
      <c r="F84" s="60"/>
      <c r="G84" s="60"/>
      <c r="H84" s="60"/>
      <c r="I84" s="60">
        <v>0</v>
      </c>
      <c r="J84" s="60">
        <v>0</v>
      </c>
      <c r="K84" s="119">
        <v>1</v>
      </c>
    </row>
    <row r="85" spans="1:11" x14ac:dyDescent="0.3">
      <c r="A85" s="86"/>
      <c r="B85" s="214"/>
      <c r="C85" s="61"/>
      <c r="D85" s="60"/>
      <c r="E85" s="60"/>
      <c r="F85" s="60"/>
      <c r="G85" s="60"/>
      <c r="H85" s="60"/>
      <c r="I85" s="60"/>
      <c r="J85" s="60"/>
      <c r="K85" s="102"/>
    </row>
    <row r="86" spans="1:11" x14ac:dyDescent="0.3">
      <c r="A86" s="86"/>
      <c r="B86" s="214"/>
      <c r="C86" s="66" t="s">
        <v>63</v>
      </c>
      <c r="D86" s="60"/>
      <c r="E86" s="60"/>
      <c r="F86" s="60"/>
      <c r="G86" s="60"/>
      <c r="H86" s="60"/>
      <c r="I86" s="60"/>
      <c r="J86" s="60"/>
      <c r="K86" s="102"/>
    </row>
    <row r="87" spans="1:11" x14ac:dyDescent="0.3">
      <c r="A87" s="86"/>
      <c r="B87" s="214"/>
      <c r="C87" s="61" t="s">
        <v>64</v>
      </c>
      <c r="D87" s="60"/>
      <c r="E87" s="60"/>
      <c r="F87" s="60"/>
      <c r="G87" s="60"/>
      <c r="H87" s="60"/>
      <c r="I87" s="60">
        <v>0</v>
      </c>
      <c r="J87" s="60">
        <v>0</v>
      </c>
      <c r="K87" s="119">
        <v>0</v>
      </c>
    </row>
    <row r="88" spans="1:11" x14ac:dyDescent="0.3">
      <c r="A88" s="86"/>
      <c r="B88" s="214"/>
      <c r="C88" s="74" t="s">
        <v>65</v>
      </c>
      <c r="D88" s="60"/>
      <c r="E88" s="60"/>
      <c r="F88" s="60"/>
      <c r="G88" s="60"/>
      <c r="H88" s="60"/>
      <c r="I88" s="60">
        <v>0</v>
      </c>
      <c r="J88" s="60">
        <v>0</v>
      </c>
      <c r="K88" s="119">
        <v>0</v>
      </c>
    </row>
    <row r="89" spans="1:11" x14ac:dyDescent="0.3">
      <c r="A89" s="86"/>
      <c r="B89" s="261"/>
      <c r="C89" s="261"/>
      <c r="D89" s="261"/>
      <c r="E89" s="261"/>
      <c r="F89" s="261"/>
      <c r="G89" s="261"/>
      <c r="H89" s="261"/>
      <c r="I89" s="214"/>
      <c r="J89" s="60"/>
      <c r="K89" s="90"/>
    </row>
    <row r="90" spans="1:11" ht="28.2" customHeight="1" x14ac:dyDescent="0.3">
      <c r="A90" s="86"/>
      <c r="B90" s="259" t="s">
        <v>22</v>
      </c>
      <c r="C90" s="259"/>
      <c r="D90" s="259"/>
      <c r="E90" s="259"/>
      <c r="F90" s="259"/>
      <c r="G90" s="259"/>
      <c r="H90" s="259"/>
      <c r="I90" s="259"/>
      <c r="J90" s="260"/>
      <c r="K90" s="90"/>
    </row>
    <row r="91" spans="1:11" x14ac:dyDescent="0.3">
      <c r="B91" s="211"/>
    </row>
    <row r="92" spans="1:11" x14ac:dyDescent="0.3">
      <c r="A92" s="86"/>
      <c r="B92" s="255" t="s">
        <v>41</v>
      </c>
      <c r="C92" s="255"/>
      <c r="D92" s="255"/>
      <c r="E92" s="255"/>
      <c r="F92" s="255"/>
      <c r="G92" s="255"/>
      <c r="H92" s="255"/>
      <c r="I92" s="213"/>
      <c r="K92" s="90"/>
    </row>
    <row r="93" spans="1:11" ht="28.2" customHeight="1" x14ac:dyDescent="0.3">
      <c r="A93" s="86"/>
      <c r="B93" s="63"/>
      <c r="C93" s="64"/>
      <c r="D93" s="58" t="s">
        <v>61</v>
      </c>
      <c r="E93" s="58" t="s">
        <v>60</v>
      </c>
      <c r="F93" s="58" t="s">
        <v>59</v>
      </c>
      <c r="G93" s="58" t="s">
        <v>58</v>
      </c>
      <c r="H93" s="58" t="s">
        <v>57</v>
      </c>
      <c r="I93" s="58" t="s">
        <v>62</v>
      </c>
      <c r="J93" s="58" t="s">
        <v>78</v>
      </c>
      <c r="K93" s="129" t="s">
        <v>102</v>
      </c>
    </row>
    <row r="94" spans="1:11" x14ac:dyDescent="0.3">
      <c r="A94" s="86"/>
      <c r="B94" s="214"/>
      <c r="C94" s="66"/>
      <c r="D94" s="60"/>
      <c r="E94" s="60"/>
      <c r="F94" s="60"/>
      <c r="G94" s="60"/>
      <c r="H94" s="60"/>
      <c r="I94" s="60"/>
      <c r="J94" s="60"/>
      <c r="K94" s="102"/>
    </row>
    <row r="95" spans="1:11" x14ac:dyDescent="0.3">
      <c r="A95" s="86"/>
      <c r="B95" s="214"/>
      <c r="C95" s="75" t="s">
        <v>35</v>
      </c>
      <c r="D95" s="60"/>
      <c r="E95" s="60"/>
      <c r="F95" s="60"/>
      <c r="G95" s="60"/>
      <c r="H95" s="60"/>
      <c r="I95" s="60"/>
      <c r="J95" s="60"/>
      <c r="K95" s="102"/>
    </row>
    <row r="96" spans="1:11" x14ac:dyDescent="0.3">
      <c r="A96" s="86"/>
      <c r="B96" s="214"/>
      <c r="C96" s="61"/>
      <c r="D96" s="60"/>
      <c r="E96" s="60"/>
      <c r="F96" s="60"/>
      <c r="G96" s="60"/>
      <c r="H96" s="60"/>
      <c r="I96" s="60"/>
      <c r="J96" s="60"/>
      <c r="K96" s="102"/>
    </row>
    <row r="97" spans="1:11" x14ac:dyDescent="0.3">
      <c r="A97" s="86"/>
      <c r="B97" s="214"/>
      <c r="C97" s="61"/>
      <c r="D97" s="60"/>
      <c r="E97" s="60"/>
      <c r="F97" s="60"/>
      <c r="G97" s="60"/>
      <c r="H97" s="60"/>
      <c r="I97" s="60"/>
      <c r="J97" s="60"/>
      <c r="K97" s="102"/>
    </row>
    <row r="98" spans="1:11" x14ac:dyDescent="0.3">
      <c r="B98" s="211"/>
    </row>
    <row r="99" spans="1:11" x14ac:dyDescent="0.3">
      <c r="A99" s="86"/>
      <c r="B99" s="211"/>
    </row>
    <row r="100" spans="1:11" x14ac:dyDescent="0.3">
      <c r="A100" s="86"/>
      <c r="B100" s="255" t="s">
        <v>56</v>
      </c>
      <c r="C100" s="258"/>
      <c r="D100" s="258"/>
      <c r="E100" s="258"/>
      <c r="F100" s="258"/>
      <c r="G100" s="258"/>
      <c r="H100" s="258"/>
      <c r="I100" s="215"/>
      <c r="K100" s="90"/>
    </row>
    <row r="101" spans="1:11" ht="34.950000000000003" customHeight="1" x14ac:dyDescent="0.3">
      <c r="A101" s="86"/>
      <c r="B101" s="76"/>
      <c r="C101" s="77" t="s">
        <v>49</v>
      </c>
      <c r="D101" s="58" t="s">
        <v>61</v>
      </c>
      <c r="E101" s="58" t="s">
        <v>60</v>
      </c>
      <c r="F101" s="58" t="s">
        <v>59</v>
      </c>
      <c r="G101" s="58" t="s">
        <v>58</v>
      </c>
      <c r="H101" s="58" t="s">
        <v>57</v>
      </c>
      <c r="I101" s="58" t="s">
        <v>62</v>
      </c>
      <c r="J101" s="58" t="s">
        <v>78</v>
      </c>
      <c r="K101" s="129" t="s">
        <v>102</v>
      </c>
    </row>
    <row r="102" spans="1:11" x14ac:dyDescent="0.3">
      <c r="A102" s="86"/>
      <c r="B102" s="76"/>
      <c r="C102" s="78" t="s">
        <v>50</v>
      </c>
      <c r="D102" s="76"/>
      <c r="E102" s="76"/>
      <c r="F102" s="79"/>
      <c r="G102" s="79"/>
      <c r="H102" s="76"/>
      <c r="I102" s="76"/>
      <c r="J102" s="60">
        <v>0</v>
      </c>
      <c r="K102" s="185">
        <v>0</v>
      </c>
    </row>
    <row r="103" spans="1:11" x14ac:dyDescent="0.3">
      <c r="A103" s="86"/>
      <c r="B103" s="80"/>
      <c r="C103" s="78" t="s">
        <v>51</v>
      </c>
      <c r="D103" s="76"/>
      <c r="E103" s="76"/>
      <c r="F103" s="79"/>
      <c r="G103" s="79"/>
      <c r="H103" s="76"/>
      <c r="I103" s="76"/>
      <c r="J103" s="60">
        <v>0</v>
      </c>
      <c r="K103" s="186">
        <v>0</v>
      </c>
    </row>
    <row r="104" spans="1:11" x14ac:dyDescent="0.3">
      <c r="A104" s="86"/>
      <c r="B104" s="76"/>
      <c r="C104" s="78" t="s">
        <v>52</v>
      </c>
      <c r="D104" s="76"/>
      <c r="E104" s="76"/>
      <c r="F104" s="79"/>
      <c r="G104" s="79"/>
      <c r="H104" s="81"/>
      <c r="I104" s="81"/>
      <c r="J104" s="60">
        <v>0</v>
      </c>
      <c r="K104" s="186">
        <v>0</v>
      </c>
    </row>
    <row r="105" spans="1:11" x14ac:dyDescent="0.3">
      <c r="A105" s="86"/>
      <c r="B105" s="76"/>
      <c r="C105" s="78" t="s">
        <v>53</v>
      </c>
      <c r="D105" s="76"/>
      <c r="E105" s="76"/>
      <c r="F105" s="79"/>
      <c r="G105" s="79"/>
      <c r="H105" s="81"/>
      <c r="I105" s="81"/>
      <c r="J105" s="60">
        <v>0</v>
      </c>
      <c r="K105" s="186">
        <v>0</v>
      </c>
    </row>
    <row r="106" spans="1:11" x14ac:dyDescent="0.3">
      <c r="A106" s="86"/>
      <c r="B106" s="76"/>
      <c r="C106" s="78" t="s">
        <v>54</v>
      </c>
      <c r="D106" s="76"/>
      <c r="E106" s="76"/>
      <c r="F106" s="79"/>
      <c r="G106" s="79"/>
      <c r="H106" s="76"/>
      <c r="I106" s="76"/>
      <c r="J106" s="60">
        <v>0</v>
      </c>
      <c r="K106" s="186">
        <v>0</v>
      </c>
    </row>
    <row r="107" spans="1:11" x14ac:dyDescent="0.3">
      <c r="A107" s="86"/>
      <c r="B107" s="80"/>
      <c r="C107" s="78" t="s">
        <v>55</v>
      </c>
      <c r="D107" s="76"/>
      <c r="E107" s="76"/>
      <c r="F107" s="79"/>
      <c r="G107" s="79"/>
      <c r="H107" s="76"/>
      <c r="I107" s="76"/>
      <c r="J107" s="60">
        <v>0</v>
      </c>
      <c r="K107" s="186">
        <v>0</v>
      </c>
    </row>
  </sheetData>
  <customSheetViews>
    <customSheetView guid="{5FB72AAD-ECEA-4422-8E45-8800DA688AC2}" scale="90" topLeftCell="A88">
      <selection activeCell="M65" sqref="M65"/>
      <pageMargins left="0.7" right="0.7" top="0.75" bottom="0.75" header="0.3" footer="0.3"/>
    </customSheetView>
    <customSheetView guid="{178C8736-A54F-4AD8-89E5-B9B204870C3E}" scale="90" topLeftCell="A88">
      <selection activeCell="M65" sqref="M65"/>
      <pageMargins left="0.7" right="0.7" top="0.75" bottom="0.75" header="0.3" footer="0.3"/>
    </customSheetView>
  </customSheetViews>
  <mergeCells count="16">
    <mergeCell ref="B2:H2"/>
    <mergeCell ref="B3:H3"/>
    <mergeCell ref="B4:H4"/>
    <mergeCell ref="B5:H5"/>
    <mergeCell ref="B7:H7"/>
    <mergeCell ref="B16:J16"/>
    <mergeCell ref="B19:H19"/>
    <mergeCell ref="B35:J35"/>
    <mergeCell ref="B37:H37"/>
    <mergeCell ref="B67:H67"/>
    <mergeCell ref="B100:H100"/>
    <mergeCell ref="B68:J68"/>
    <mergeCell ref="B70:H70"/>
    <mergeCell ref="B89:H89"/>
    <mergeCell ref="B90:J90"/>
    <mergeCell ref="B92:H9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7"/>
  <sheetViews>
    <sheetView topLeftCell="D81" zoomScaleNormal="100" workbookViewId="0">
      <selection activeCell="K10" sqref="K10"/>
    </sheetView>
  </sheetViews>
  <sheetFormatPr defaultColWidth="8.6640625" defaultRowHeight="15.6" x14ac:dyDescent="0.3"/>
  <cols>
    <col min="1" max="1" width="8" style="3" bestFit="1" customWidth="1"/>
    <col min="2" max="2" width="4.5546875" style="14" customWidth="1"/>
    <col min="3" max="3" width="50.5546875" style="2" customWidth="1"/>
    <col min="4" max="8" width="9.6640625" style="1" customWidth="1"/>
    <col min="9" max="9" width="9.6640625" style="86" customWidth="1"/>
    <col min="10" max="10" width="11.5546875" style="1" customWidth="1"/>
    <col min="11" max="11" width="11.109375" style="86" customWidth="1"/>
    <col min="12" max="12" width="8.6640625" style="1"/>
    <col min="13" max="13" width="68.88671875" style="1" bestFit="1" customWidth="1"/>
    <col min="14" max="16384" width="8.6640625" style="1"/>
  </cols>
  <sheetData>
    <row r="2" spans="1:11" x14ac:dyDescent="0.3">
      <c r="B2" s="236" t="s">
        <v>46</v>
      </c>
      <c r="C2" s="236"/>
      <c r="D2" s="236"/>
      <c r="E2" s="236"/>
      <c r="F2" s="236"/>
      <c r="G2" s="236"/>
      <c r="H2" s="236"/>
      <c r="I2" s="147"/>
    </row>
    <row r="3" spans="1:11" x14ac:dyDescent="0.3">
      <c r="B3" s="236" t="s">
        <v>43</v>
      </c>
      <c r="C3" s="236"/>
      <c r="D3" s="236"/>
      <c r="E3" s="236"/>
      <c r="F3" s="236"/>
      <c r="G3" s="236"/>
      <c r="H3" s="236"/>
      <c r="I3" s="147"/>
    </row>
    <row r="4" spans="1:11" x14ac:dyDescent="0.3">
      <c r="B4" s="236" t="s">
        <v>44</v>
      </c>
      <c r="C4" s="236"/>
      <c r="D4" s="236"/>
      <c r="E4" s="236"/>
      <c r="F4" s="236"/>
      <c r="G4" s="236"/>
      <c r="H4" s="236"/>
      <c r="I4" s="147"/>
    </row>
    <row r="5" spans="1:11" x14ac:dyDescent="0.3">
      <c r="B5" s="236"/>
      <c r="C5" s="236"/>
      <c r="D5" s="236"/>
      <c r="E5" s="236"/>
      <c r="F5" s="236"/>
      <c r="G5" s="236"/>
      <c r="H5" s="236"/>
      <c r="I5" s="147"/>
      <c r="J5" s="12"/>
      <c r="K5" s="98"/>
    </row>
    <row r="6" spans="1:11" x14ac:dyDescent="0.3">
      <c r="A6" s="4"/>
      <c r="B6" s="11"/>
      <c r="C6" s="11"/>
      <c r="D6" s="11"/>
      <c r="E6" s="11"/>
      <c r="F6" s="11"/>
      <c r="G6" s="11"/>
      <c r="H6" s="11"/>
      <c r="I6" s="97"/>
      <c r="K6" s="97"/>
    </row>
    <row r="7" spans="1:11" x14ac:dyDescent="0.3">
      <c r="A7" s="4"/>
      <c r="B7" s="257" t="s">
        <v>48</v>
      </c>
      <c r="C7" s="257"/>
      <c r="D7" s="257"/>
      <c r="E7" s="257"/>
      <c r="F7" s="257"/>
      <c r="G7" s="257"/>
      <c r="H7" s="257"/>
      <c r="I7" s="148"/>
    </row>
    <row r="8" spans="1:11" s="16" customFormat="1" ht="30" customHeight="1" x14ac:dyDescent="0.3">
      <c r="A8" s="15"/>
      <c r="B8" s="54"/>
      <c r="C8" s="54"/>
      <c r="D8" s="54" t="s">
        <v>61</v>
      </c>
      <c r="E8" s="54" t="s">
        <v>60</v>
      </c>
      <c r="F8" s="54" t="s">
        <v>59</v>
      </c>
      <c r="G8" s="54" t="s">
        <v>58</v>
      </c>
      <c r="H8" s="54" t="s">
        <v>57</v>
      </c>
      <c r="I8" s="129" t="s">
        <v>62</v>
      </c>
      <c r="J8" s="54" t="s">
        <v>78</v>
      </c>
      <c r="K8" s="129" t="s">
        <v>102</v>
      </c>
    </row>
    <row r="9" spans="1:11" x14ac:dyDescent="0.3">
      <c r="B9" s="34"/>
      <c r="C9" s="23" t="s">
        <v>5</v>
      </c>
      <c r="D9" s="20"/>
      <c r="E9" s="20"/>
      <c r="F9" s="20"/>
      <c r="G9" s="20"/>
      <c r="H9" s="20"/>
      <c r="I9" s="102"/>
      <c r="J9" s="20"/>
      <c r="K9" s="102"/>
    </row>
    <row r="10" spans="1:11" x14ac:dyDescent="0.3">
      <c r="B10" s="34">
        <v>1</v>
      </c>
      <c r="C10" s="21" t="s">
        <v>6</v>
      </c>
      <c r="D10" s="20"/>
      <c r="E10" s="20"/>
      <c r="F10" s="20"/>
      <c r="G10" s="20"/>
      <c r="H10" s="20"/>
      <c r="I10" s="102"/>
      <c r="J10" s="20"/>
      <c r="K10" s="102"/>
    </row>
    <row r="11" spans="1:11" x14ac:dyDescent="0.3">
      <c r="B11" s="34"/>
      <c r="C11" s="25"/>
      <c r="D11" s="20"/>
      <c r="E11" s="20"/>
      <c r="F11" s="20"/>
      <c r="G11" s="20"/>
      <c r="H11" s="20"/>
      <c r="I11" s="102"/>
      <c r="J11" s="20"/>
      <c r="K11" s="102"/>
    </row>
    <row r="12" spans="1:11" x14ac:dyDescent="0.3">
      <c r="B12" s="34"/>
      <c r="C12" s="23" t="s">
        <v>7</v>
      </c>
      <c r="D12" s="20"/>
      <c r="E12" s="20"/>
      <c r="F12" s="20"/>
      <c r="G12" s="20"/>
      <c r="H12" s="20"/>
      <c r="I12" s="102"/>
      <c r="J12" s="20"/>
      <c r="K12" s="102"/>
    </row>
    <row r="13" spans="1:11" x14ac:dyDescent="0.3">
      <c r="B13" s="34">
        <v>2</v>
      </c>
      <c r="C13" s="21" t="s">
        <v>8</v>
      </c>
      <c r="D13" s="20"/>
      <c r="E13" s="20"/>
      <c r="F13" s="20"/>
      <c r="G13" s="20"/>
      <c r="H13" s="20"/>
      <c r="I13" s="102"/>
      <c r="J13" s="20"/>
      <c r="K13" s="102"/>
    </row>
    <row r="14" spans="1:11" x14ac:dyDescent="0.3">
      <c r="B14" s="34">
        <v>3</v>
      </c>
      <c r="C14" s="21" t="s">
        <v>9</v>
      </c>
      <c r="D14" s="20"/>
      <c r="E14" s="20"/>
      <c r="F14" s="20"/>
      <c r="G14" s="20"/>
      <c r="H14" s="20"/>
      <c r="I14" s="102"/>
      <c r="J14" s="20"/>
      <c r="K14" s="102"/>
    </row>
    <row r="15" spans="1:11" x14ac:dyDescent="0.3">
      <c r="A15" s="4"/>
      <c r="B15" s="34"/>
      <c r="C15" s="21"/>
      <c r="D15" s="20"/>
      <c r="E15" s="20"/>
      <c r="F15" s="20"/>
      <c r="G15" s="20"/>
      <c r="H15" s="20"/>
      <c r="I15" s="102"/>
      <c r="J15" s="20"/>
      <c r="K15" s="102"/>
    </row>
    <row r="16" spans="1:11" ht="27" customHeight="1" x14ac:dyDescent="0.3">
      <c r="A16" s="4"/>
      <c r="B16" s="253" t="s">
        <v>23</v>
      </c>
      <c r="C16" s="253"/>
      <c r="D16" s="253"/>
      <c r="E16" s="253"/>
      <c r="F16" s="253"/>
      <c r="G16" s="253"/>
      <c r="H16" s="253"/>
      <c r="I16" s="253"/>
      <c r="J16" s="254"/>
      <c r="K16" s="90"/>
    </row>
    <row r="17" spans="1:11" x14ac:dyDescent="0.3">
      <c r="A17" s="4"/>
      <c r="B17" s="6"/>
      <c r="C17" s="6"/>
      <c r="D17" s="6"/>
      <c r="E17" s="6"/>
      <c r="F17" s="6"/>
      <c r="G17" s="6"/>
      <c r="H17" s="6"/>
      <c r="I17" s="91"/>
      <c r="J17" s="5"/>
      <c r="K17" s="91"/>
    </row>
    <row r="18" spans="1:11" x14ac:dyDescent="0.3">
      <c r="A18" s="1"/>
      <c r="B18" s="7"/>
      <c r="C18" s="8"/>
      <c r="D18" s="5"/>
      <c r="E18" s="5"/>
      <c r="F18" s="5"/>
      <c r="G18" s="5"/>
      <c r="H18" s="5"/>
      <c r="I18" s="90"/>
      <c r="K18" s="90"/>
    </row>
    <row r="19" spans="1:11" x14ac:dyDescent="0.3">
      <c r="B19" s="257" t="s">
        <v>47</v>
      </c>
      <c r="C19" s="257"/>
      <c r="D19" s="257"/>
      <c r="E19" s="257"/>
      <c r="F19" s="257"/>
      <c r="G19" s="257"/>
      <c r="H19" s="257"/>
      <c r="I19" s="148"/>
      <c r="K19" s="90"/>
    </row>
    <row r="20" spans="1:11" ht="31.95" customHeight="1" x14ac:dyDescent="0.3">
      <c r="B20" s="55"/>
      <c r="C20" s="56"/>
      <c r="D20" s="54" t="s">
        <v>61</v>
      </c>
      <c r="E20" s="54" t="s">
        <v>60</v>
      </c>
      <c r="F20" s="54" t="s">
        <v>59</v>
      </c>
      <c r="G20" s="54" t="s">
        <v>58</v>
      </c>
      <c r="H20" s="54" t="s">
        <v>57</v>
      </c>
      <c r="I20" s="129" t="s">
        <v>62</v>
      </c>
      <c r="J20" s="129" t="s">
        <v>78</v>
      </c>
      <c r="K20" s="129" t="s">
        <v>102</v>
      </c>
    </row>
    <row r="21" spans="1:11" x14ac:dyDescent="0.3">
      <c r="B21" s="34"/>
      <c r="C21" s="23" t="s">
        <v>10</v>
      </c>
      <c r="D21" s="20"/>
      <c r="E21" s="20"/>
      <c r="F21" s="20"/>
      <c r="G21" s="20"/>
      <c r="H21" s="20"/>
      <c r="I21" s="102"/>
      <c r="J21" s="20"/>
      <c r="K21" s="102"/>
    </row>
    <row r="22" spans="1:11" x14ac:dyDescent="0.3">
      <c r="B22" s="34">
        <v>4</v>
      </c>
      <c r="C22" s="21" t="s">
        <v>20</v>
      </c>
      <c r="D22" s="20"/>
      <c r="E22" s="20"/>
      <c r="F22" s="20"/>
      <c r="G22" s="20"/>
      <c r="H22" s="20"/>
      <c r="I22" s="102"/>
      <c r="J22" s="20"/>
      <c r="K22" s="102"/>
    </row>
    <row r="23" spans="1:11" x14ac:dyDescent="0.3">
      <c r="B23" s="34">
        <v>5</v>
      </c>
      <c r="C23" s="22" t="s">
        <v>11</v>
      </c>
      <c r="D23" s="20"/>
      <c r="E23" s="20"/>
      <c r="F23" s="20"/>
      <c r="G23" s="20"/>
      <c r="H23" s="20"/>
      <c r="I23" s="102"/>
      <c r="J23" s="20"/>
      <c r="K23" s="102"/>
    </row>
    <row r="24" spans="1:11" x14ac:dyDescent="0.3">
      <c r="B24" s="34">
        <v>6</v>
      </c>
      <c r="C24" s="22" t="s">
        <v>12</v>
      </c>
      <c r="D24" s="20"/>
      <c r="E24" s="20"/>
      <c r="F24" s="20"/>
      <c r="G24" s="20"/>
      <c r="H24" s="20"/>
      <c r="I24" s="102"/>
      <c r="J24" s="20"/>
      <c r="K24" s="72"/>
    </row>
    <row r="25" spans="1:11" x14ac:dyDescent="0.3">
      <c r="B25" s="34">
        <v>7</v>
      </c>
      <c r="C25" s="22" t="s">
        <v>13</v>
      </c>
      <c r="D25" s="20"/>
      <c r="E25" s="20"/>
      <c r="F25" s="20"/>
      <c r="G25" s="20"/>
      <c r="H25" s="20"/>
      <c r="I25" s="102"/>
      <c r="J25" s="20"/>
      <c r="K25" s="102"/>
    </row>
    <row r="26" spans="1:11" x14ac:dyDescent="0.3">
      <c r="B26" s="34"/>
      <c r="C26" s="25"/>
      <c r="D26" s="20"/>
      <c r="E26" s="20"/>
      <c r="F26" s="20"/>
      <c r="G26" s="20"/>
      <c r="H26" s="20"/>
      <c r="I26" s="102"/>
      <c r="J26" s="20"/>
      <c r="K26" s="102"/>
    </row>
    <row r="27" spans="1:11" x14ac:dyDescent="0.3">
      <c r="B27" s="34"/>
      <c r="C27" s="19" t="s">
        <v>18</v>
      </c>
      <c r="D27" s="20"/>
      <c r="E27" s="20"/>
      <c r="F27" s="20"/>
      <c r="G27" s="20"/>
      <c r="H27" s="20"/>
      <c r="I27" s="102"/>
      <c r="J27" s="20"/>
      <c r="K27" s="102"/>
    </row>
    <row r="28" spans="1:11" x14ac:dyDescent="0.3">
      <c r="B28" s="34">
        <v>8</v>
      </c>
      <c r="C28" s="22" t="s">
        <v>14</v>
      </c>
      <c r="D28" s="20"/>
      <c r="E28" s="20"/>
      <c r="F28" s="20"/>
      <c r="G28" s="20"/>
      <c r="H28" s="20"/>
      <c r="I28" s="102"/>
      <c r="J28" s="20"/>
      <c r="K28" s="102"/>
    </row>
    <row r="29" spans="1:11" x14ac:dyDescent="0.3">
      <c r="B29" s="34">
        <v>9</v>
      </c>
      <c r="C29" s="22" t="s">
        <v>15</v>
      </c>
      <c r="D29" s="20"/>
      <c r="E29" s="20"/>
      <c r="F29" s="20"/>
      <c r="G29" s="20"/>
      <c r="H29" s="20"/>
      <c r="I29" s="102"/>
      <c r="J29" s="20"/>
      <c r="K29" s="102"/>
    </row>
    <row r="30" spans="1:11" x14ac:dyDescent="0.3">
      <c r="B30" s="34">
        <v>10</v>
      </c>
      <c r="C30" s="22" t="s">
        <v>16</v>
      </c>
      <c r="D30" s="20"/>
      <c r="E30" s="20"/>
      <c r="F30" s="20"/>
      <c r="G30" s="20"/>
      <c r="H30" s="20"/>
      <c r="I30" s="102"/>
      <c r="J30" s="20"/>
      <c r="K30" s="102"/>
    </row>
    <row r="31" spans="1:11" x14ac:dyDescent="0.3">
      <c r="B31" s="34"/>
      <c r="C31" s="22"/>
      <c r="D31" s="20"/>
      <c r="E31" s="20"/>
      <c r="F31" s="20"/>
      <c r="G31" s="20"/>
      <c r="H31" s="20"/>
      <c r="I31" s="102"/>
      <c r="J31" s="20"/>
      <c r="K31" s="102"/>
    </row>
    <row r="32" spans="1:11" x14ac:dyDescent="0.3">
      <c r="B32" s="34"/>
      <c r="C32" s="22"/>
      <c r="D32" s="20"/>
      <c r="E32" s="20"/>
      <c r="F32" s="20"/>
      <c r="G32" s="20"/>
      <c r="H32" s="20"/>
      <c r="I32" s="102"/>
      <c r="J32" s="20"/>
      <c r="K32" s="102"/>
    </row>
    <row r="33" spans="1:11" x14ac:dyDescent="0.3">
      <c r="A33" s="1"/>
      <c r="B33" s="34"/>
      <c r="C33" s="22"/>
      <c r="D33" s="20"/>
      <c r="E33" s="20"/>
      <c r="F33" s="20"/>
      <c r="G33" s="20"/>
      <c r="H33" s="20"/>
      <c r="I33" s="102"/>
      <c r="J33" s="20"/>
      <c r="K33" s="102"/>
    </row>
    <row r="34" spans="1:11" x14ac:dyDescent="0.3">
      <c r="A34" s="1"/>
      <c r="B34" s="34"/>
      <c r="C34" s="21"/>
      <c r="D34" s="20"/>
      <c r="E34" s="20"/>
      <c r="F34" s="20"/>
      <c r="G34" s="20"/>
      <c r="H34" s="20"/>
      <c r="I34" s="102"/>
      <c r="J34" s="20"/>
      <c r="K34" s="102"/>
    </row>
    <row r="35" spans="1:11" ht="28.95" customHeight="1" x14ac:dyDescent="0.3">
      <c r="A35" s="1"/>
      <c r="B35" s="253" t="s">
        <v>22</v>
      </c>
      <c r="C35" s="253"/>
      <c r="D35" s="253"/>
      <c r="E35" s="253"/>
      <c r="F35" s="253"/>
      <c r="G35" s="253"/>
      <c r="H35" s="253"/>
      <c r="I35" s="253"/>
      <c r="J35" s="254"/>
      <c r="K35" s="90"/>
    </row>
    <row r="36" spans="1:11" x14ac:dyDescent="0.3">
      <c r="A36" s="1"/>
      <c r="B36" s="10"/>
      <c r="C36" s="10"/>
      <c r="D36" s="10"/>
      <c r="E36" s="10"/>
      <c r="F36" s="10"/>
      <c r="G36" s="10"/>
      <c r="H36" s="10"/>
      <c r="I36" s="96"/>
      <c r="K36" s="96"/>
    </row>
    <row r="37" spans="1:11" x14ac:dyDescent="0.3">
      <c r="A37" s="1"/>
      <c r="B37" s="255" t="s">
        <v>42</v>
      </c>
      <c r="C37" s="255"/>
      <c r="D37" s="255"/>
      <c r="E37" s="255"/>
      <c r="F37" s="255"/>
      <c r="G37" s="255"/>
      <c r="H37" s="255"/>
      <c r="I37" s="149"/>
      <c r="K37" s="90"/>
    </row>
    <row r="38" spans="1:11" ht="33" customHeight="1" x14ac:dyDescent="0.3">
      <c r="A38" s="1"/>
      <c r="B38" s="55"/>
      <c r="C38" s="56"/>
      <c r="D38" s="54" t="s">
        <v>61</v>
      </c>
      <c r="E38" s="54" t="s">
        <v>60</v>
      </c>
      <c r="F38" s="54" t="s">
        <v>59</v>
      </c>
      <c r="G38" s="54" t="s">
        <v>58</v>
      </c>
      <c r="H38" s="54" t="s">
        <v>57</v>
      </c>
      <c r="I38" s="129" t="s">
        <v>62</v>
      </c>
      <c r="J38" s="129" t="s">
        <v>78</v>
      </c>
      <c r="K38" s="129" t="s">
        <v>102</v>
      </c>
    </row>
    <row r="39" spans="1:11" ht="19.2" customHeight="1" x14ac:dyDescent="0.35">
      <c r="A39" s="1"/>
      <c r="B39" s="34"/>
      <c r="C39" s="30" t="s">
        <v>66</v>
      </c>
      <c r="D39" s="20"/>
      <c r="E39" s="20"/>
      <c r="F39" s="20"/>
      <c r="G39" s="20"/>
      <c r="H39" s="20"/>
      <c r="I39" s="102"/>
      <c r="J39" s="20"/>
      <c r="K39" s="187"/>
    </row>
    <row r="40" spans="1:11" ht="19.2" customHeight="1" x14ac:dyDescent="0.35">
      <c r="A40" s="1"/>
      <c r="B40" s="34"/>
      <c r="C40" s="30" t="s">
        <v>74</v>
      </c>
      <c r="D40" s="20"/>
      <c r="E40" s="20"/>
      <c r="F40" s="20"/>
      <c r="G40" s="20"/>
      <c r="H40" s="20"/>
      <c r="I40" s="102"/>
      <c r="J40" s="20"/>
      <c r="K40" s="187"/>
    </row>
    <row r="41" spans="1:11" ht="19.2" customHeight="1" x14ac:dyDescent="0.35">
      <c r="A41" s="1"/>
      <c r="B41" s="34"/>
      <c r="C41" s="31" t="s">
        <v>67</v>
      </c>
      <c r="D41" s="20"/>
      <c r="E41" s="20"/>
      <c r="F41" s="20"/>
      <c r="G41" s="20"/>
      <c r="H41" s="20"/>
      <c r="I41" s="102"/>
      <c r="J41" s="20"/>
      <c r="K41" s="184"/>
    </row>
    <row r="42" spans="1:11" ht="19.2" customHeight="1" x14ac:dyDescent="0.35">
      <c r="A42" s="1"/>
      <c r="B42" s="34"/>
      <c r="C42" s="31" t="s">
        <v>68</v>
      </c>
      <c r="D42" s="20"/>
      <c r="E42" s="20"/>
      <c r="F42" s="20"/>
      <c r="G42" s="20"/>
      <c r="H42" s="20"/>
      <c r="I42" s="102"/>
      <c r="J42" s="20"/>
      <c r="K42" s="184"/>
    </row>
    <row r="43" spans="1:11" ht="19.2" customHeight="1" x14ac:dyDescent="0.35">
      <c r="A43" s="1"/>
      <c r="B43" s="34"/>
      <c r="C43" s="31"/>
      <c r="D43" s="20"/>
      <c r="E43" s="20"/>
      <c r="F43" s="20"/>
      <c r="G43" s="20"/>
      <c r="H43" s="20"/>
      <c r="I43" s="102"/>
      <c r="J43" s="20"/>
      <c r="K43" s="153"/>
    </row>
    <row r="44" spans="1:11" ht="19.2" customHeight="1" x14ac:dyDescent="0.35">
      <c r="A44" s="1"/>
      <c r="B44" s="34"/>
      <c r="C44" s="30" t="s">
        <v>73</v>
      </c>
      <c r="D44" s="20"/>
      <c r="E44" s="20"/>
      <c r="F44" s="20"/>
      <c r="G44" s="20"/>
      <c r="H44" s="20"/>
      <c r="I44" s="102"/>
      <c r="J44" s="20"/>
      <c r="K44" s="187"/>
    </row>
    <row r="45" spans="1:11" ht="19.2" customHeight="1" x14ac:dyDescent="0.35">
      <c r="A45" s="1"/>
      <c r="B45" s="34"/>
      <c r="C45" s="30" t="s">
        <v>74</v>
      </c>
      <c r="D45" s="20"/>
      <c r="E45" s="20"/>
      <c r="F45" s="20"/>
      <c r="G45" s="20"/>
      <c r="H45" s="20"/>
      <c r="I45" s="102"/>
      <c r="J45" s="20"/>
      <c r="K45" s="187"/>
    </row>
    <row r="46" spans="1:11" ht="19.2" customHeight="1" x14ac:dyDescent="0.3">
      <c r="A46" s="1"/>
      <c r="B46" s="34"/>
      <c r="C46" s="31" t="s">
        <v>72</v>
      </c>
      <c r="D46" s="20"/>
      <c r="E46" s="20"/>
      <c r="F46" s="20"/>
      <c r="G46" s="20"/>
      <c r="H46" s="20"/>
      <c r="I46" s="102"/>
      <c r="J46" s="20"/>
      <c r="K46" s="116"/>
    </row>
    <row r="47" spans="1:11" ht="19.2" customHeight="1" x14ac:dyDescent="0.3">
      <c r="A47" s="1"/>
      <c r="B47" s="34"/>
      <c r="C47" s="31" t="s">
        <v>71</v>
      </c>
      <c r="D47" s="20"/>
      <c r="E47" s="20"/>
      <c r="F47" s="20"/>
      <c r="G47" s="20"/>
      <c r="H47" s="20"/>
      <c r="I47" s="102"/>
      <c r="J47" s="20"/>
      <c r="K47" s="116"/>
    </row>
    <row r="48" spans="1:11" s="17" customFormat="1" ht="18" customHeight="1" x14ac:dyDescent="0.3">
      <c r="B48" s="36"/>
      <c r="C48" s="37"/>
      <c r="D48" s="38"/>
      <c r="E48" s="38"/>
      <c r="F48" s="38"/>
      <c r="G48" s="38"/>
      <c r="H48" s="38"/>
      <c r="I48" s="38"/>
      <c r="J48" s="32"/>
      <c r="K48" s="116"/>
    </row>
    <row r="49" spans="1:21" s="17" customFormat="1" ht="18" customHeight="1" x14ac:dyDescent="0.3">
      <c r="B49" s="36"/>
      <c r="C49" s="37"/>
      <c r="D49" s="38"/>
      <c r="E49" s="38"/>
      <c r="F49" s="38"/>
      <c r="G49" s="38"/>
      <c r="H49" s="38"/>
      <c r="I49" s="38"/>
      <c r="J49" s="32"/>
      <c r="K49" s="154"/>
    </row>
    <row r="50" spans="1:21" x14ac:dyDescent="0.3">
      <c r="A50" s="1"/>
      <c r="B50" s="34"/>
      <c r="C50" s="19" t="s">
        <v>24</v>
      </c>
      <c r="D50" s="20"/>
      <c r="E50" s="20"/>
      <c r="F50" s="20"/>
      <c r="G50" s="20"/>
      <c r="H50" s="20"/>
      <c r="I50" s="102"/>
      <c r="J50" s="20"/>
      <c r="K50" s="102"/>
    </row>
    <row r="51" spans="1:21" x14ac:dyDescent="0.3">
      <c r="A51" s="1"/>
      <c r="B51" s="34">
        <v>11</v>
      </c>
      <c r="C51" s="21" t="s">
        <v>25</v>
      </c>
      <c r="D51" s="29"/>
      <c r="E51" s="29"/>
      <c r="F51" s="29"/>
      <c r="G51" s="29"/>
      <c r="H51" s="29"/>
      <c r="I51" s="109"/>
      <c r="J51" s="20"/>
      <c r="K51" s="188"/>
    </row>
    <row r="52" spans="1:21" x14ac:dyDescent="0.3">
      <c r="A52" s="1"/>
      <c r="B52" s="34">
        <v>12</v>
      </c>
      <c r="C52" s="21" t="s">
        <v>26</v>
      </c>
      <c r="D52" s="29"/>
      <c r="E52" s="29"/>
      <c r="F52" s="29"/>
      <c r="G52" s="29"/>
      <c r="H52" s="29"/>
      <c r="I52" s="109"/>
      <c r="J52" s="20"/>
      <c r="K52" s="188"/>
    </row>
    <row r="53" spans="1:21" x14ac:dyDescent="0.3">
      <c r="A53" s="1"/>
      <c r="B53" s="34">
        <v>13</v>
      </c>
      <c r="C53" s="21" t="s">
        <v>27</v>
      </c>
      <c r="D53" s="29"/>
      <c r="E53" s="29"/>
      <c r="F53" s="29"/>
      <c r="G53" s="29"/>
      <c r="H53" s="29"/>
      <c r="I53" s="109"/>
      <c r="J53" s="20"/>
      <c r="K53" s="188"/>
    </row>
    <row r="54" spans="1:21" x14ac:dyDescent="0.3">
      <c r="A54" s="1"/>
      <c r="B54" s="20"/>
      <c r="C54" s="20"/>
      <c r="D54" s="29"/>
      <c r="E54" s="29"/>
      <c r="F54" s="29"/>
      <c r="G54" s="29"/>
      <c r="H54" s="29"/>
      <c r="I54" s="109"/>
      <c r="J54" s="20"/>
      <c r="K54" s="102"/>
    </row>
    <row r="55" spans="1:21" x14ac:dyDescent="0.3">
      <c r="A55" s="1"/>
      <c r="B55" s="34">
        <v>14</v>
      </c>
      <c r="C55" s="21" t="s">
        <v>28</v>
      </c>
      <c r="D55" s="29"/>
      <c r="E55" s="29"/>
      <c r="F55" s="29"/>
      <c r="G55" s="29"/>
      <c r="H55" s="29"/>
      <c r="I55" s="109"/>
      <c r="J55" s="20"/>
      <c r="K55" s="188"/>
    </row>
    <row r="56" spans="1:21" x14ac:dyDescent="0.3">
      <c r="A56" s="1"/>
      <c r="B56" s="34">
        <v>15</v>
      </c>
      <c r="C56" s="21" t="s">
        <v>29</v>
      </c>
      <c r="D56" s="29"/>
      <c r="E56" s="29"/>
      <c r="F56" s="29"/>
      <c r="G56" s="29"/>
      <c r="H56" s="29"/>
      <c r="I56" s="109"/>
      <c r="J56" s="20"/>
      <c r="K56" s="188"/>
    </row>
    <row r="57" spans="1:21" x14ac:dyDescent="0.3">
      <c r="A57" s="1"/>
      <c r="B57" s="34">
        <v>16</v>
      </c>
      <c r="C57" s="21" t="s">
        <v>30</v>
      </c>
      <c r="D57" s="29"/>
      <c r="E57" s="29"/>
      <c r="F57" s="29"/>
      <c r="G57" s="29"/>
      <c r="H57" s="29"/>
      <c r="I57" s="109"/>
      <c r="J57" s="20"/>
      <c r="K57" s="188"/>
    </row>
    <row r="58" spans="1:21" x14ac:dyDescent="0.3">
      <c r="A58" s="1"/>
      <c r="B58" s="34"/>
      <c r="C58" s="21"/>
      <c r="D58" s="29"/>
      <c r="E58" s="29"/>
      <c r="F58" s="29"/>
      <c r="G58" s="29"/>
      <c r="H58" s="29"/>
      <c r="I58" s="109"/>
      <c r="J58" s="20"/>
      <c r="K58" s="102"/>
      <c r="O58" s="7"/>
      <c r="P58" s="9"/>
      <c r="Q58" s="5"/>
      <c r="R58" s="5"/>
      <c r="S58" s="5"/>
      <c r="T58" s="5"/>
      <c r="U58" s="5"/>
    </row>
    <row r="59" spans="1:21" x14ac:dyDescent="0.3">
      <c r="A59" s="1"/>
      <c r="B59" s="34"/>
      <c r="C59" s="23" t="s">
        <v>31</v>
      </c>
      <c r="D59" s="29"/>
      <c r="E59" s="29"/>
      <c r="F59" s="29"/>
      <c r="G59" s="29"/>
      <c r="H59" s="29"/>
      <c r="I59" s="109"/>
      <c r="J59" s="20"/>
      <c r="K59" s="102"/>
    </row>
    <row r="60" spans="1:21" ht="18" customHeight="1" x14ac:dyDescent="0.3">
      <c r="A60" s="1"/>
      <c r="B60" s="34">
        <v>17</v>
      </c>
      <c r="C60" s="21" t="s">
        <v>32</v>
      </c>
      <c r="D60" s="29"/>
      <c r="E60" s="29"/>
      <c r="F60" s="29"/>
      <c r="G60" s="29"/>
      <c r="H60" s="29"/>
      <c r="I60" s="109"/>
      <c r="J60" s="20"/>
      <c r="K60" s="188"/>
    </row>
    <row r="61" spans="1:21" ht="18" customHeight="1" x14ac:dyDescent="0.3">
      <c r="A61" s="1"/>
      <c r="B61" s="34"/>
      <c r="C61" s="21" t="s">
        <v>69</v>
      </c>
      <c r="D61" s="29"/>
      <c r="E61" s="29"/>
      <c r="F61" s="29"/>
      <c r="G61" s="29"/>
      <c r="H61" s="29"/>
      <c r="I61" s="109"/>
      <c r="J61" s="20"/>
      <c r="K61" s="188"/>
    </row>
    <row r="62" spans="1:21" ht="31.2" x14ac:dyDescent="0.3">
      <c r="A62" s="1"/>
      <c r="B62" s="34">
        <v>18</v>
      </c>
      <c r="C62" s="21" t="s">
        <v>33</v>
      </c>
      <c r="D62" s="20"/>
      <c r="E62" s="20"/>
      <c r="F62" s="20"/>
      <c r="G62" s="20"/>
      <c r="H62" s="20"/>
      <c r="I62" s="102"/>
      <c r="J62" s="20"/>
      <c r="K62" s="108"/>
    </row>
    <row r="63" spans="1:21" ht="34.200000000000003" customHeight="1" x14ac:dyDescent="0.3">
      <c r="A63" s="1"/>
      <c r="B63" s="34">
        <v>19</v>
      </c>
      <c r="C63" s="21" t="s">
        <v>34</v>
      </c>
      <c r="D63" s="20"/>
      <c r="E63" s="20"/>
      <c r="F63" s="20"/>
      <c r="G63" s="20"/>
      <c r="H63" s="20"/>
      <c r="I63" s="102"/>
      <c r="J63" s="20"/>
      <c r="K63" s="108"/>
    </row>
    <row r="64" spans="1:21" ht="19.2" customHeight="1" x14ac:dyDescent="0.3">
      <c r="A64" s="1"/>
      <c r="B64" s="34"/>
      <c r="C64" s="21"/>
      <c r="D64" s="20"/>
      <c r="E64" s="20"/>
      <c r="F64" s="20"/>
      <c r="G64" s="20"/>
      <c r="H64" s="20"/>
      <c r="I64" s="102"/>
      <c r="J64" s="20"/>
      <c r="K64" s="102"/>
    </row>
    <row r="65" spans="1:11" x14ac:dyDescent="0.3">
      <c r="A65" s="1"/>
      <c r="B65" s="34"/>
      <c r="C65" s="21"/>
      <c r="D65" s="20"/>
      <c r="E65" s="20"/>
      <c r="F65" s="20"/>
      <c r="G65" s="20"/>
      <c r="H65" s="20"/>
      <c r="I65" s="102"/>
      <c r="J65" s="20"/>
      <c r="K65" s="102"/>
    </row>
    <row r="66" spans="1:11" x14ac:dyDescent="0.3">
      <c r="A66" s="1"/>
      <c r="B66" s="34">
        <v>20</v>
      </c>
      <c r="C66" s="21" t="s">
        <v>17</v>
      </c>
      <c r="D66" s="20"/>
      <c r="E66" s="20"/>
      <c r="F66" s="20"/>
      <c r="G66" s="20"/>
      <c r="H66" s="20"/>
      <c r="I66" s="102"/>
      <c r="J66" s="20"/>
      <c r="K66" s="102"/>
    </row>
    <row r="67" spans="1:11" x14ac:dyDescent="0.3">
      <c r="A67" s="1"/>
      <c r="B67" s="256"/>
      <c r="C67" s="256"/>
      <c r="D67" s="256"/>
      <c r="E67" s="256"/>
      <c r="F67" s="256"/>
      <c r="G67" s="256"/>
      <c r="H67" s="256"/>
      <c r="I67" s="151"/>
      <c r="J67" s="20"/>
      <c r="K67" s="90"/>
    </row>
    <row r="68" spans="1:11" ht="40.200000000000003" customHeight="1" x14ac:dyDescent="0.3">
      <c r="A68" s="1"/>
      <c r="B68" s="253" t="s">
        <v>19</v>
      </c>
      <c r="C68" s="253"/>
      <c r="D68" s="253"/>
      <c r="E68" s="253"/>
      <c r="F68" s="253"/>
      <c r="G68" s="253"/>
      <c r="H68" s="253"/>
      <c r="I68" s="253"/>
      <c r="J68" s="254"/>
      <c r="K68" s="90"/>
    </row>
    <row r="69" spans="1:11" x14ac:dyDescent="0.3">
      <c r="A69" s="1"/>
      <c r="B69" s="7"/>
      <c r="C69" s="7"/>
      <c r="D69" s="7"/>
      <c r="E69" s="7"/>
      <c r="F69" s="7"/>
      <c r="G69" s="7"/>
      <c r="H69" s="7"/>
      <c r="I69" s="92"/>
      <c r="K69" s="92"/>
    </row>
    <row r="70" spans="1:11" x14ac:dyDescent="0.3">
      <c r="A70" s="1"/>
      <c r="B70" s="255" t="s">
        <v>39</v>
      </c>
      <c r="C70" s="255"/>
      <c r="D70" s="255"/>
      <c r="E70" s="255"/>
      <c r="F70" s="255"/>
      <c r="G70" s="255"/>
      <c r="H70" s="255"/>
      <c r="I70" s="149"/>
      <c r="K70" s="90"/>
    </row>
    <row r="71" spans="1:11" ht="37.950000000000003" customHeight="1" x14ac:dyDescent="0.3">
      <c r="A71" s="1"/>
      <c r="B71" s="55"/>
      <c r="C71" s="56"/>
      <c r="D71" s="54" t="s">
        <v>61</v>
      </c>
      <c r="E71" s="54" t="s">
        <v>60</v>
      </c>
      <c r="F71" s="54" t="s">
        <v>59</v>
      </c>
      <c r="G71" s="54" t="s">
        <v>58</v>
      </c>
      <c r="H71" s="54" t="s">
        <v>57</v>
      </c>
      <c r="I71" s="129" t="s">
        <v>62</v>
      </c>
      <c r="J71" s="129" t="s">
        <v>78</v>
      </c>
      <c r="K71" s="129" t="s">
        <v>102</v>
      </c>
    </row>
    <row r="72" spans="1:11" x14ac:dyDescent="0.3">
      <c r="A72" s="1"/>
      <c r="B72" s="34"/>
      <c r="C72" s="19" t="s">
        <v>21</v>
      </c>
      <c r="D72" s="20"/>
      <c r="E72" s="20"/>
      <c r="F72" s="20"/>
      <c r="G72" s="20"/>
      <c r="H72" s="20"/>
      <c r="I72" s="102"/>
      <c r="J72" s="20"/>
      <c r="K72" s="102"/>
    </row>
    <row r="73" spans="1:11" x14ac:dyDescent="0.3">
      <c r="A73" s="1"/>
      <c r="B73" s="34">
        <v>21</v>
      </c>
      <c r="C73" s="21" t="s">
        <v>36</v>
      </c>
      <c r="D73" s="20"/>
      <c r="E73" s="20"/>
      <c r="F73" s="20"/>
      <c r="G73" s="20"/>
      <c r="H73" s="20"/>
      <c r="I73" s="102"/>
      <c r="J73" s="20"/>
      <c r="K73" s="102"/>
    </row>
    <row r="74" spans="1:11" x14ac:dyDescent="0.3">
      <c r="A74" s="1"/>
      <c r="B74" s="34">
        <v>22</v>
      </c>
      <c r="C74" s="21" t="s">
        <v>37</v>
      </c>
      <c r="D74" s="20"/>
      <c r="E74" s="20"/>
      <c r="F74" s="20"/>
      <c r="G74" s="20"/>
      <c r="H74" s="20"/>
      <c r="I74" s="102"/>
      <c r="J74" s="20"/>
      <c r="K74" s="119"/>
    </row>
    <row r="75" spans="1:11" x14ac:dyDescent="0.3">
      <c r="A75" s="1"/>
      <c r="B75" s="34">
        <v>23</v>
      </c>
      <c r="C75" s="21" t="s">
        <v>40</v>
      </c>
      <c r="D75" s="20"/>
      <c r="E75" s="20"/>
      <c r="F75" s="20"/>
      <c r="G75" s="20"/>
      <c r="H75" s="20"/>
      <c r="I75" s="102"/>
      <c r="J75" s="20"/>
      <c r="K75" s="119"/>
    </row>
    <row r="76" spans="1:11" x14ac:dyDescent="0.3">
      <c r="A76" s="1"/>
      <c r="B76" s="34">
        <v>24</v>
      </c>
      <c r="C76" s="20" t="s">
        <v>0</v>
      </c>
      <c r="D76" s="20"/>
      <c r="E76" s="20"/>
      <c r="F76" s="20"/>
      <c r="G76" s="20"/>
      <c r="H76" s="20"/>
      <c r="I76" s="102"/>
      <c r="J76" s="20"/>
      <c r="K76" s="119"/>
    </row>
    <row r="77" spans="1:11" x14ac:dyDescent="0.3">
      <c r="A77" s="1"/>
      <c r="B77" s="34"/>
      <c r="C77" s="21"/>
      <c r="D77" s="20"/>
      <c r="E77" s="20"/>
      <c r="F77" s="20"/>
      <c r="G77" s="20"/>
      <c r="H77" s="20"/>
      <c r="I77" s="102"/>
      <c r="J77" s="20"/>
      <c r="K77" s="102"/>
    </row>
    <row r="78" spans="1:11" x14ac:dyDescent="0.3">
      <c r="A78" s="1"/>
      <c r="B78" s="34"/>
      <c r="C78" s="19" t="s">
        <v>45</v>
      </c>
      <c r="D78" s="20"/>
      <c r="E78" s="20"/>
      <c r="F78" s="20"/>
      <c r="G78" s="20"/>
      <c r="H78" s="20"/>
      <c r="I78" s="102"/>
      <c r="J78" s="20"/>
      <c r="K78" s="102"/>
    </row>
    <row r="79" spans="1:11" x14ac:dyDescent="0.3">
      <c r="A79" s="1"/>
      <c r="B79" s="34">
        <v>25</v>
      </c>
      <c r="C79" s="21" t="s">
        <v>38</v>
      </c>
      <c r="D79" s="20"/>
      <c r="E79" s="20"/>
      <c r="F79" s="20"/>
      <c r="G79" s="20"/>
      <c r="H79" s="20"/>
      <c r="I79" s="102"/>
      <c r="J79" s="20"/>
      <c r="K79" s="119"/>
    </row>
    <row r="80" spans="1:11" x14ac:dyDescent="0.3">
      <c r="A80" s="1"/>
      <c r="B80" s="34">
        <v>26</v>
      </c>
      <c r="C80" s="21" t="s">
        <v>1</v>
      </c>
      <c r="D80" s="20"/>
      <c r="E80" s="20"/>
      <c r="F80" s="20"/>
      <c r="G80" s="20"/>
      <c r="H80" s="20"/>
      <c r="I80" s="102"/>
      <c r="J80" s="20"/>
      <c r="K80" s="119"/>
    </row>
    <row r="81" spans="1:11" x14ac:dyDescent="0.3">
      <c r="A81" s="1"/>
      <c r="B81" s="34"/>
      <c r="C81" s="23"/>
      <c r="D81" s="20"/>
      <c r="E81" s="20"/>
      <c r="F81" s="20"/>
      <c r="G81" s="20"/>
      <c r="H81" s="20"/>
      <c r="I81" s="102"/>
      <c r="J81" s="20"/>
      <c r="K81" s="102"/>
    </row>
    <row r="82" spans="1:11" x14ac:dyDescent="0.3">
      <c r="A82" s="1"/>
      <c r="B82" s="34"/>
      <c r="C82" s="19" t="s">
        <v>2</v>
      </c>
      <c r="D82" s="20"/>
      <c r="E82" s="20"/>
      <c r="F82" s="20"/>
      <c r="G82" s="20"/>
      <c r="H82" s="20"/>
      <c r="I82" s="102"/>
      <c r="J82" s="20"/>
      <c r="K82" s="102"/>
    </row>
    <row r="83" spans="1:11" x14ac:dyDescent="0.3">
      <c r="A83" s="1"/>
      <c r="B83" s="34">
        <v>27</v>
      </c>
      <c r="C83" s="21" t="s">
        <v>3</v>
      </c>
      <c r="D83" s="20"/>
      <c r="E83" s="20"/>
      <c r="F83" s="20"/>
      <c r="G83" s="20"/>
      <c r="H83" s="20"/>
      <c r="I83" s="102"/>
      <c r="J83" s="20"/>
      <c r="K83" s="102"/>
    </row>
    <row r="84" spans="1:11" x14ac:dyDescent="0.3">
      <c r="A84" s="1"/>
      <c r="B84" s="34">
        <v>28</v>
      </c>
      <c r="C84" s="21" t="s">
        <v>4</v>
      </c>
      <c r="D84" s="20"/>
      <c r="E84" s="20"/>
      <c r="F84" s="20"/>
      <c r="G84" s="20"/>
      <c r="H84" s="20"/>
      <c r="I84" s="102"/>
      <c r="J84" s="20"/>
      <c r="K84" s="119"/>
    </row>
    <row r="85" spans="1:11" x14ac:dyDescent="0.3">
      <c r="A85" s="1"/>
      <c r="B85" s="34"/>
      <c r="C85" s="21"/>
      <c r="D85" s="20"/>
      <c r="E85" s="20"/>
      <c r="F85" s="20"/>
      <c r="G85" s="20"/>
      <c r="H85" s="20"/>
      <c r="I85" s="102"/>
      <c r="J85" s="20"/>
      <c r="K85" s="102"/>
    </row>
    <row r="86" spans="1:11" x14ac:dyDescent="0.3">
      <c r="A86" s="1"/>
      <c r="B86" s="34"/>
      <c r="C86" s="19" t="s">
        <v>63</v>
      </c>
      <c r="D86" s="20"/>
      <c r="E86" s="20"/>
      <c r="F86" s="20"/>
      <c r="G86" s="20"/>
      <c r="H86" s="20"/>
      <c r="I86" s="102"/>
      <c r="J86" s="20"/>
      <c r="K86" s="102"/>
    </row>
    <row r="87" spans="1:11" x14ac:dyDescent="0.3">
      <c r="A87" s="1"/>
      <c r="B87" s="34"/>
      <c r="C87" s="21" t="s">
        <v>64</v>
      </c>
      <c r="D87" s="20"/>
      <c r="E87" s="20"/>
      <c r="F87" s="20"/>
      <c r="G87" s="20">
        <v>1</v>
      </c>
      <c r="H87" s="20"/>
      <c r="I87" s="102"/>
      <c r="J87" s="20"/>
      <c r="K87" s="119"/>
    </row>
    <row r="88" spans="1:11" x14ac:dyDescent="0.3">
      <c r="A88" s="1"/>
      <c r="B88" s="34"/>
      <c r="C88" s="39" t="s">
        <v>65</v>
      </c>
      <c r="D88" s="20"/>
      <c r="E88" s="20"/>
      <c r="F88" s="20"/>
      <c r="G88" s="20">
        <v>1</v>
      </c>
      <c r="H88" s="20"/>
      <c r="I88" s="102"/>
      <c r="J88" s="20"/>
      <c r="K88" s="119"/>
    </row>
    <row r="89" spans="1:11" x14ac:dyDescent="0.3">
      <c r="A89" s="1"/>
      <c r="B89" s="256"/>
      <c r="C89" s="256"/>
      <c r="D89" s="256"/>
      <c r="E89" s="256"/>
      <c r="F89" s="256"/>
      <c r="G89" s="256"/>
      <c r="H89" s="256"/>
      <c r="I89" s="151"/>
      <c r="J89" s="20"/>
      <c r="K89" s="90"/>
    </row>
    <row r="90" spans="1:11" ht="28.2" customHeight="1" x14ac:dyDescent="0.3">
      <c r="A90" s="1"/>
      <c r="B90" s="253" t="s">
        <v>22</v>
      </c>
      <c r="C90" s="253"/>
      <c r="D90" s="253"/>
      <c r="E90" s="253"/>
      <c r="F90" s="253"/>
      <c r="G90" s="253"/>
      <c r="H90" s="253"/>
      <c r="I90" s="253"/>
      <c r="J90" s="254"/>
      <c r="K90" s="90"/>
    </row>
    <row r="92" spans="1:11" x14ac:dyDescent="0.3">
      <c r="A92" s="1"/>
      <c r="B92" s="255" t="s">
        <v>41</v>
      </c>
      <c r="C92" s="255"/>
      <c r="D92" s="255"/>
      <c r="E92" s="255"/>
      <c r="F92" s="255"/>
      <c r="G92" s="255"/>
      <c r="H92" s="255"/>
      <c r="I92" s="149"/>
      <c r="K92" s="90"/>
    </row>
    <row r="93" spans="1:11" ht="28.2" customHeight="1" x14ac:dyDescent="0.3">
      <c r="A93" s="1"/>
      <c r="B93" s="55"/>
      <c r="C93" s="56"/>
      <c r="D93" s="54" t="s">
        <v>61</v>
      </c>
      <c r="E93" s="54" t="s">
        <v>60</v>
      </c>
      <c r="F93" s="54" t="s">
        <v>59</v>
      </c>
      <c r="G93" s="54" t="s">
        <v>58</v>
      </c>
      <c r="H93" s="54" t="s">
        <v>57</v>
      </c>
      <c r="I93" s="129" t="s">
        <v>62</v>
      </c>
      <c r="J93" s="129" t="s">
        <v>78</v>
      </c>
      <c r="K93" s="129" t="s">
        <v>102</v>
      </c>
    </row>
    <row r="94" spans="1:11" x14ac:dyDescent="0.3">
      <c r="A94" s="1"/>
      <c r="B94" s="34"/>
      <c r="C94" s="19"/>
      <c r="D94" s="20"/>
      <c r="E94" s="20"/>
      <c r="F94" s="20"/>
      <c r="G94" s="20"/>
      <c r="H94" s="20"/>
      <c r="I94" s="102"/>
      <c r="J94" s="20"/>
      <c r="K94" s="102"/>
    </row>
    <row r="95" spans="1:11" x14ac:dyDescent="0.3">
      <c r="A95" s="1"/>
      <c r="B95" s="34"/>
      <c r="C95" s="27" t="s">
        <v>35</v>
      </c>
      <c r="D95" s="20"/>
      <c r="E95" s="20"/>
      <c r="F95" s="20"/>
      <c r="G95" s="20"/>
      <c r="H95" s="20"/>
      <c r="I95" s="102"/>
      <c r="J95" s="20"/>
      <c r="K95" s="102"/>
    </row>
    <row r="96" spans="1:11" x14ac:dyDescent="0.3">
      <c r="A96" s="1"/>
      <c r="B96" s="34"/>
      <c r="C96" s="21"/>
      <c r="D96" s="20"/>
      <c r="E96" s="20"/>
      <c r="F96" s="20"/>
      <c r="G96" s="20"/>
      <c r="H96" s="20"/>
      <c r="I96" s="102"/>
      <c r="J96" s="20"/>
      <c r="K96" s="102"/>
    </row>
    <row r="97" spans="1:11" x14ac:dyDescent="0.3">
      <c r="A97" s="1"/>
      <c r="B97" s="34"/>
      <c r="C97" s="21"/>
      <c r="D97" s="20"/>
      <c r="E97" s="20"/>
      <c r="F97" s="20"/>
      <c r="G97" s="20"/>
      <c r="H97" s="20"/>
      <c r="I97" s="102"/>
      <c r="J97" s="20"/>
      <c r="K97" s="102"/>
    </row>
    <row r="99" spans="1:11" x14ac:dyDescent="0.3">
      <c r="A99" s="1"/>
    </row>
    <row r="100" spans="1:11" x14ac:dyDescent="0.3">
      <c r="A100" s="1"/>
      <c r="B100" s="255" t="s">
        <v>56</v>
      </c>
      <c r="C100" s="258"/>
      <c r="D100" s="258"/>
      <c r="E100" s="258"/>
      <c r="F100" s="258"/>
      <c r="G100" s="258"/>
      <c r="H100" s="258"/>
      <c r="I100" s="150"/>
      <c r="K100" s="90"/>
    </row>
    <row r="101" spans="1:11" ht="34.950000000000003" customHeight="1" x14ac:dyDescent="0.3">
      <c r="A101" s="1"/>
      <c r="B101" s="49"/>
      <c r="C101" s="57" t="s">
        <v>49</v>
      </c>
      <c r="D101" s="54" t="s">
        <v>61</v>
      </c>
      <c r="E101" s="54" t="s">
        <v>60</v>
      </c>
      <c r="F101" s="54" t="s">
        <v>59</v>
      </c>
      <c r="G101" s="54" t="s">
        <v>58</v>
      </c>
      <c r="H101" s="54" t="s">
        <v>57</v>
      </c>
      <c r="I101" s="129" t="s">
        <v>62</v>
      </c>
      <c r="J101" s="129" t="s">
        <v>78</v>
      </c>
      <c r="K101" s="129" t="s">
        <v>102</v>
      </c>
    </row>
    <row r="102" spans="1:11" x14ac:dyDescent="0.3">
      <c r="A102" s="1"/>
      <c r="B102" s="43"/>
      <c r="C102" s="44" t="s">
        <v>50</v>
      </c>
      <c r="D102" s="43"/>
      <c r="E102" s="43"/>
      <c r="F102" s="45"/>
      <c r="G102" s="45"/>
      <c r="H102" s="43"/>
      <c r="I102" s="43"/>
      <c r="J102" s="20"/>
      <c r="K102" s="185"/>
    </row>
    <row r="103" spans="1:11" x14ac:dyDescent="0.3">
      <c r="A103" s="1"/>
      <c r="B103" s="46"/>
      <c r="C103" s="44" t="s">
        <v>51</v>
      </c>
      <c r="D103" s="43"/>
      <c r="E103" s="43"/>
      <c r="F103" s="45"/>
      <c r="G103" s="45"/>
      <c r="H103" s="43"/>
      <c r="I103" s="43"/>
      <c r="J103" s="20"/>
      <c r="K103" s="186"/>
    </row>
    <row r="104" spans="1:11" x14ac:dyDescent="0.3">
      <c r="A104" s="1"/>
      <c r="B104" s="47"/>
      <c r="C104" s="44" t="s">
        <v>52</v>
      </c>
      <c r="D104" s="43"/>
      <c r="E104" s="43"/>
      <c r="F104" s="45"/>
      <c r="G104" s="45"/>
      <c r="H104" s="48"/>
      <c r="I104" s="48"/>
      <c r="J104" s="20"/>
      <c r="K104" s="186"/>
    </row>
    <row r="105" spans="1:11" x14ac:dyDescent="0.3">
      <c r="A105" s="1"/>
      <c r="B105" s="47"/>
      <c r="C105" s="44" t="s">
        <v>53</v>
      </c>
      <c r="D105" s="43"/>
      <c r="E105" s="43"/>
      <c r="F105" s="45"/>
      <c r="G105" s="45"/>
      <c r="H105" s="48"/>
      <c r="I105" s="48"/>
      <c r="J105" s="20"/>
      <c r="K105" s="186"/>
    </row>
    <row r="106" spans="1:11" x14ac:dyDescent="0.3">
      <c r="A106" s="1"/>
      <c r="B106" s="49"/>
      <c r="C106" s="50" t="s">
        <v>54</v>
      </c>
      <c r="D106" s="49"/>
      <c r="E106" s="49"/>
      <c r="F106" s="51"/>
      <c r="G106" s="51"/>
      <c r="H106" s="43"/>
      <c r="I106" s="43"/>
      <c r="J106" s="20"/>
      <c r="K106" s="186"/>
    </row>
    <row r="107" spans="1:11" x14ac:dyDescent="0.3">
      <c r="A107" s="1"/>
      <c r="B107" s="52"/>
      <c r="C107" s="50" t="s">
        <v>55</v>
      </c>
      <c r="D107" s="49"/>
      <c r="E107" s="49"/>
      <c r="F107" s="51"/>
      <c r="G107" s="51"/>
      <c r="H107" s="43"/>
      <c r="I107" s="43"/>
      <c r="J107" s="20"/>
      <c r="K107" s="186"/>
    </row>
  </sheetData>
  <customSheetViews>
    <customSheetView guid="{5FB72AAD-ECEA-4422-8E45-8800DA688AC2}" topLeftCell="D81">
      <selection activeCell="K10" sqref="K10"/>
      <pageMargins left="0.7" right="0.7" top="0.75" bottom="0.75" header="0.3" footer="0.3"/>
    </customSheetView>
    <customSheetView guid="{178C8736-A54F-4AD8-89E5-B9B204870C3E}" scale="70" topLeftCell="A76">
      <selection activeCell="K10" sqref="K10"/>
      <pageMargins left="0.7" right="0.7" top="0.75" bottom="0.75" header="0.3" footer="0.3"/>
    </customSheetView>
  </customSheetViews>
  <mergeCells count="16">
    <mergeCell ref="B2:H2"/>
    <mergeCell ref="B3:H3"/>
    <mergeCell ref="B4:H4"/>
    <mergeCell ref="B5:H5"/>
    <mergeCell ref="B7:H7"/>
    <mergeCell ref="B16:J16"/>
    <mergeCell ref="B19:H19"/>
    <mergeCell ref="B35:J35"/>
    <mergeCell ref="B37:H37"/>
    <mergeCell ref="B67:H67"/>
    <mergeCell ref="B100:H100"/>
    <mergeCell ref="B68:J68"/>
    <mergeCell ref="B70:H70"/>
    <mergeCell ref="B89:H89"/>
    <mergeCell ref="B90:J90"/>
    <mergeCell ref="B92:H9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opLeftCell="C61" zoomScale="90" zoomScaleNormal="90" workbookViewId="0">
      <selection activeCell="M62" sqref="M62"/>
    </sheetView>
  </sheetViews>
  <sheetFormatPr defaultColWidth="8.6640625" defaultRowHeight="15.6" x14ac:dyDescent="0.3"/>
  <cols>
    <col min="1" max="1" width="8" style="3" bestFit="1" customWidth="1"/>
    <col min="2" max="2" width="4.5546875" style="14" customWidth="1"/>
    <col min="3" max="3" width="50.5546875" style="2" customWidth="1"/>
    <col min="4" max="8" width="9.6640625" style="1" customWidth="1"/>
    <col min="9" max="9" width="9.6640625" style="86" customWidth="1"/>
    <col min="10" max="10" width="11.44140625" style="1" customWidth="1"/>
    <col min="11" max="11" width="11.44140625" style="86" customWidth="1"/>
    <col min="12" max="12" width="8.6640625" style="1"/>
    <col min="13" max="13" width="68.88671875" style="1" bestFit="1" customWidth="1"/>
    <col min="14" max="16384" width="8.6640625" style="1"/>
  </cols>
  <sheetData>
    <row r="1" spans="1:11" x14ac:dyDescent="0.3">
      <c r="A1" s="3" t="s">
        <v>76</v>
      </c>
    </row>
    <row r="2" spans="1:11" x14ac:dyDescent="0.3">
      <c r="B2" s="236" t="s">
        <v>46</v>
      </c>
      <c r="C2" s="236"/>
      <c r="D2" s="236"/>
      <c r="E2" s="236"/>
      <c r="F2" s="236"/>
      <c r="G2" s="236"/>
      <c r="H2" s="236"/>
      <c r="I2" s="147"/>
    </row>
    <row r="3" spans="1:11" x14ac:dyDescent="0.3">
      <c r="B3" s="236" t="s">
        <v>43</v>
      </c>
      <c r="C3" s="236"/>
      <c r="D3" s="236"/>
      <c r="E3" s="236"/>
      <c r="F3" s="236"/>
      <c r="G3" s="236"/>
      <c r="H3" s="236"/>
      <c r="I3" s="147"/>
    </row>
    <row r="4" spans="1:11" x14ac:dyDescent="0.3">
      <c r="B4" s="236" t="s">
        <v>44</v>
      </c>
      <c r="C4" s="236"/>
      <c r="D4" s="236"/>
      <c r="E4" s="236"/>
      <c r="F4" s="236"/>
      <c r="G4" s="236"/>
      <c r="H4" s="236"/>
      <c r="I4" s="147"/>
    </row>
    <row r="5" spans="1:11" x14ac:dyDescent="0.3">
      <c r="B5" s="236"/>
      <c r="C5" s="236"/>
      <c r="D5" s="236"/>
      <c r="E5" s="236"/>
      <c r="F5" s="236"/>
      <c r="G5" s="236"/>
      <c r="H5" s="236"/>
      <c r="I5" s="147"/>
      <c r="J5" s="12"/>
      <c r="K5" s="98"/>
    </row>
    <row r="6" spans="1:11" x14ac:dyDescent="0.3">
      <c r="A6" s="4"/>
      <c r="B6" s="11"/>
      <c r="C6" s="11"/>
      <c r="D6" s="11"/>
      <c r="E6" s="11"/>
      <c r="F6" s="11"/>
      <c r="G6" s="11"/>
      <c r="H6" s="11"/>
      <c r="I6" s="97"/>
    </row>
    <row r="7" spans="1:11" x14ac:dyDescent="0.3">
      <c r="A7" s="4"/>
      <c r="B7" s="257" t="s">
        <v>48</v>
      </c>
      <c r="C7" s="257"/>
      <c r="D7" s="257"/>
      <c r="E7" s="257"/>
      <c r="F7" s="257"/>
      <c r="G7" s="257"/>
      <c r="H7" s="257"/>
      <c r="I7" s="148"/>
    </row>
    <row r="8" spans="1:11" s="16" customFormat="1" ht="30" customHeight="1" x14ac:dyDescent="0.3">
      <c r="A8" s="15"/>
      <c r="B8" s="54"/>
      <c r="C8" s="54"/>
      <c r="D8" s="54" t="s">
        <v>61</v>
      </c>
      <c r="E8" s="54" t="s">
        <v>60</v>
      </c>
      <c r="F8" s="54" t="s">
        <v>59</v>
      </c>
      <c r="G8" s="54" t="s">
        <v>58</v>
      </c>
      <c r="H8" s="54" t="s">
        <v>57</v>
      </c>
      <c r="I8" s="129" t="s">
        <v>62</v>
      </c>
      <c r="J8" s="54" t="s">
        <v>78</v>
      </c>
      <c r="K8" s="129" t="s">
        <v>102</v>
      </c>
    </row>
    <row r="9" spans="1:11" x14ac:dyDescent="0.3">
      <c r="B9" s="34"/>
      <c r="C9" s="23" t="s">
        <v>5</v>
      </c>
      <c r="D9" s="20"/>
      <c r="E9" s="20"/>
      <c r="F9" s="20"/>
      <c r="G9" s="20"/>
      <c r="H9" s="20"/>
      <c r="I9" s="102"/>
      <c r="J9" s="20"/>
      <c r="K9" s="102"/>
    </row>
    <row r="10" spans="1:11" x14ac:dyDescent="0.3">
      <c r="B10" s="34">
        <v>1</v>
      </c>
      <c r="C10" s="21" t="s">
        <v>6</v>
      </c>
      <c r="D10" s="20">
        <f>USGS!D10+BoR!D10+BOEM!D10+FWS!D10+NPS!D10+BLM!D10</f>
        <v>5</v>
      </c>
      <c r="E10" s="20">
        <f>USGS!E10+BoR!E10+BOEM!E10+FWS!E10+NPS!E10+BLM!E10</f>
        <v>10</v>
      </c>
      <c r="F10" s="20">
        <f>USGS!F10+BoR!F10+BOEM!F10+FWS!F10+NPS!F10+BLM!F10</f>
        <v>9</v>
      </c>
      <c r="G10" s="20">
        <f>USGS!G10+BoR!G10+BOEM!G10+FWS!G10+NPS!G10+BLM!G10</f>
        <v>6</v>
      </c>
      <c r="H10" s="20">
        <f>USGS!H10+BoR!H10+BOEM!H10+FWS!H10+NPS!H10+BLM!H10</f>
        <v>7</v>
      </c>
      <c r="I10" s="102">
        <f>USGS!I10+BoR!I10+BOEM!I10+FWS!I10+NPS!I10+BLM!I10</f>
        <v>8</v>
      </c>
      <c r="J10" s="102">
        <f>USGS!J10+BoR!J10+BOEM!J10+FWS!J10+NPS!J10+BLM!J10</f>
        <v>13</v>
      </c>
      <c r="K10" s="102">
        <f>USGS!K10+BoR!K10+BOEM!K10+FWS!K10+NPS!K10+BLM!K10</f>
        <v>9</v>
      </c>
    </row>
    <row r="11" spans="1:11" x14ac:dyDescent="0.3">
      <c r="B11" s="34"/>
      <c r="C11" s="25"/>
      <c r="D11" s="20"/>
      <c r="E11" s="20"/>
      <c r="F11" s="20"/>
      <c r="G11" s="20"/>
      <c r="H11" s="20"/>
      <c r="I11" s="102"/>
      <c r="J11" s="102"/>
      <c r="K11" s="102"/>
    </row>
    <row r="12" spans="1:11" x14ac:dyDescent="0.3">
      <c r="B12" s="34"/>
      <c r="C12" s="23" t="s">
        <v>7</v>
      </c>
      <c r="D12" s="20"/>
      <c r="E12" s="20"/>
      <c r="F12" s="20"/>
      <c r="G12" s="20"/>
      <c r="H12" s="20"/>
      <c r="I12" s="102"/>
      <c r="J12" s="102"/>
      <c r="K12" s="102"/>
    </row>
    <row r="13" spans="1:11" x14ac:dyDescent="0.3">
      <c r="B13" s="34">
        <v>2</v>
      </c>
      <c r="C13" s="21" t="s">
        <v>8</v>
      </c>
      <c r="D13" s="20">
        <f>USGS!D13+BoR!D13+BOEM!D13+FWS!D13+NPS!D13+BLM!D13</f>
        <v>2</v>
      </c>
      <c r="E13" s="20">
        <f>USGS!E13+BoR!E13+BOEM!E13+FWS!E13+NPS!E13+BLM!E13</f>
        <v>3</v>
      </c>
      <c r="F13" s="20">
        <f>USGS!F13+BoR!F13+BOEM!F13+FWS!F13+NPS!F13+BLM!F13</f>
        <v>8</v>
      </c>
      <c r="G13" s="20">
        <f>USGS!G13+BoR!G13+BOEM!G13+FWS!G13+NPS!G13+BLM!G13</f>
        <v>4</v>
      </c>
      <c r="H13" s="20">
        <f>USGS!H13+BoR!H13+BOEM!H13+FWS!H13+NPS!H13+BLM!H13</f>
        <v>8</v>
      </c>
      <c r="I13" s="102">
        <f>USGS!I13+BoR!I13+BOEM!I13+FWS!I13+NPS!I13+BLM!I13</f>
        <v>4</v>
      </c>
      <c r="J13" s="102">
        <f>USGS!J13+BoR!J13+BOEM!J13+FWS!J13+NPS!J13+BLM!J13</f>
        <v>6</v>
      </c>
      <c r="K13" s="102">
        <f>USGS!K13+BoR!K13+BOEM!K13+FWS!K13+NPS!K13+BLM!K13</f>
        <v>7</v>
      </c>
    </row>
    <row r="14" spans="1:11" x14ac:dyDescent="0.3">
      <c r="B14" s="34">
        <v>3</v>
      </c>
      <c r="C14" s="21" t="s">
        <v>9</v>
      </c>
      <c r="D14" s="20">
        <f>USGS!D14+BoR!D14+BOEM!D14+FWS!D14+NPS!D14+BLM!D14</f>
        <v>1</v>
      </c>
      <c r="E14" s="20">
        <f>USGS!E14+BoR!E14+BOEM!E14+FWS!E14+NPS!E14+BLM!E14</f>
        <v>3</v>
      </c>
      <c r="F14" s="20">
        <f>USGS!F14+BoR!F14+BOEM!F14+FWS!F14+NPS!F14+BLM!F14</f>
        <v>4</v>
      </c>
      <c r="G14" s="20">
        <f>USGS!G14+BoR!G14+BOEM!G14+FWS!G14+NPS!G14+BLM!G14</f>
        <v>2</v>
      </c>
      <c r="H14" s="20">
        <f>USGS!H14+BoR!H14+BOEM!H14+FWS!H14+NPS!H14+BLM!H14</f>
        <v>3</v>
      </c>
      <c r="I14" s="102">
        <f>USGS!I14+BoR!I14+BOEM!I14+FWS!I14+NPS!I14+BLM!I14</f>
        <v>1</v>
      </c>
      <c r="J14" s="102">
        <f>USGS!J14+BoR!J14+BOEM!J14+FWS!J14+NPS!J14+BLM!J14</f>
        <v>3</v>
      </c>
      <c r="K14" s="102">
        <f>USGS!K14+BoR!K14+BOEM!K14+FWS!K14+NPS!K14+BLM!K14</f>
        <v>6</v>
      </c>
    </row>
    <row r="15" spans="1:11" x14ac:dyDescent="0.3">
      <c r="A15" s="4"/>
      <c r="B15" s="34"/>
      <c r="C15" s="21"/>
      <c r="D15" s="20"/>
      <c r="E15" s="20"/>
      <c r="F15" s="20"/>
      <c r="G15" s="20"/>
      <c r="H15" s="20"/>
      <c r="I15" s="102"/>
      <c r="J15" s="20"/>
      <c r="K15" s="102"/>
    </row>
    <row r="16" spans="1:11" ht="27" customHeight="1" x14ac:dyDescent="0.3">
      <c r="A16" s="4"/>
      <c r="B16" s="253" t="s">
        <v>23</v>
      </c>
      <c r="C16" s="253"/>
      <c r="D16" s="253"/>
      <c r="E16" s="253"/>
      <c r="F16" s="253"/>
      <c r="G16" s="253"/>
      <c r="H16" s="253"/>
      <c r="I16" s="253"/>
      <c r="J16" s="254"/>
      <c r="K16" s="1"/>
    </row>
    <row r="17" spans="1:11" x14ac:dyDescent="0.3">
      <c r="A17" s="4"/>
      <c r="B17" s="84"/>
      <c r="C17" s="84"/>
      <c r="D17" s="84"/>
      <c r="E17" s="84"/>
      <c r="F17" s="84"/>
      <c r="G17" s="84"/>
      <c r="H17" s="84"/>
      <c r="I17" s="84"/>
      <c r="J17" s="20"/>
      <c r="K17" s="102"/>
    </row>
    <row r="18" spans="1:11" x14ac:dyDescent="0.3">
      <c r="A18" s="1"/>
      <c r="B18" s="7"/>
      <c r="C18" s="8"/>
      <c r="D18" s="5"/>
      <c r="E18" s="5"/>
      <c r="F18" s="5"/>
      <c r="G18" s="5"/>
      <c r="H18" s="5"/>
      <c r="I18" s="90"/>
      <c r="J18" s="26"/>
      <c r="K18" s="90"/>
    </row>
    <row r="19" spans="1:11" x14ac:dyDescent="0.3">
      <c r="B19" s="257" t="s">
        <v>47</v>
      </c>
      <c r="C19" s="257"/>
      <c r="D19" s="257"/>
      <c r="E19" s="257"/>
      <c r="F19" s="257"/>
      <c r="G19" s="257"/>
      <c r="H19" s="257"/>
      <c r="I19" s="148"/>
      <c r="J19" s="26"/>
      <c r="K19" s="90"/>
    </row>
    <row r="20" spans="1:11" ht="31.95" customHeight="1" x14ac:dyDescent="0.3">
      <c r="B20" s="55"/>
      <c r="C20" s="56"/>
      <c r="D20" s="54" t="s">
        <v>61</v>
      </c>
      <c r="E20" s="54" t="s">
        <v>60</v>
      </c>
      <c r="F20" s="54" t="s">
        <v>59</v>
      </c>
      <c r="G20" s="54" t="s">
        <v>58</v>
      </c>
      <c r="H20" s="54" t="s">
        <v>57</v>
      </c>
      <c r="I20" s="129" t="s">
        <v>62</v>
      </c>
      <c r="J20" s="129" t="s">
        <v>78</v>
      </c>
      <c r="K20" s="129" t="s">
        <v>102</v>
      </c>
    </row>
    <row r="21" spans="1:11" x14ac:dyDescent="0.3">
      <c r="B21" s="34"/>
      <c r="C21" s="23" t="s">
        <v>10</v>
      </c>
      <c r="D21" s="20"/>
      <c r="E21" s="20"/>
      <c r="F21" s="20"/>
      <c r="G21" s="20"/>
      <c r="H21" s="20"/>
      <c r="I21" s="102"/>
      <c r="J21" s="20"/>
      <c r="K21" s="102"/>
    </row>
    <row r="22" spans="1:11" x14ac:dyDescent="0.3">
      <c r="B22" s="34">
        <v>4</v>
      </c>
      <c r="C22" s="21" t="s">
        <v>20</v>
      </c>
      <c r="D22" s="20">
        <f>USGS!D22+BoR!D22+BOEM!D22+FWS!D22+NPS!D22+BLM!D22</f>
        <v>22</v>
      </c>
      <c r="E22" s="20">
        <f>USGS!E22+BoR!E22+BOEM!E22+FWS!E22+NPS!E22+BLM!E22</f>
        <v>22</v>
      </c>
      <c r="F22" s="20">
        <f>USGS!F22+BoR!F22+BOEM!F22+FWS!F22+NPS!F22+BLM!F22</f>
        <v>16</v>
      </c>
      <c r="G22" s="20">
        <f>USGS!G22+BoR!G22+BOEM!G22+FWS!G22+NPS!G22+BLM!G22</f>
        <v>14</v>
      </c>
      <c r="H22" s="20">
        <f>USGS!H22+BoR!H22+BOEM!H22+FWS!H22+NPS!H22+BLM!H22</f>
        <v>18</v>
      </c>
      <c r="I22" s="102">
        <f>USGS!I22+BoR!I22+BOEM!I22+FWS!I22+NPS!I22+BLM!I22</f>
        <v>17</v>
      </c>
      <c r="J22" s="102">
        <f>USGS!J22+BoR!J22+BOEM!J22+FWS!J22+NPS!J22+BLM!J22</f>
        <v>13</v>
      </c>
      <c r="K22" s="102">
        <f>USGS!K22+BoR!K22+BOEM!K22+FWS!K22+NPS!K22+BLM!K22</f>
        <v>15</v>
      </c>
    </row>
    <row r="23" spans="1:11" x14ac:dyDescent="0.3">
      <c r="B23" s="34">
        <v>5</v>
      </c>
      <c r="C23" s="22" t="s">
        <v>11</v>
      </c>
      <c r="D23" s="20">
        <f>USGS!D23+BoR!D23+BOEM!D23+FWS!D23+NPS!D23+BLM!D23</f>
        <v>3</v>
      </c>
      <c r="E23" s="20">
        <f>USGS!E23+BoR!E23+BOEM!E23+FWS!E23+NPS!E23+BLM!E23</f>
        <v>12</v>
      </c>
      <c r="F23" s="20">
        <f>USGS!F23+BoR!F23+BOEM!F23+FWS!F23+NPS!F23+BLM!F23</f>
        <v>4</v>
      </c>
      <c r="G23" s="20">
        <f>USGS!G23+BoR!G23+BOEM!G23+FWS!G23+NPS!G23+BLM!G23</f>
        <v>5</v>
      </c>
      <c r="H23" s="20">
        <f>USGS!H23+BoR!H23+BOEM!H23+FWS!H23+NPS!H23+BLM!H23</f>
        <v>7</v>
      </c>
      <c r="I23" s="102">
        <f>USGS!I23+BoR!I23+BOEM!I23+FWS!I23+NPS!I23+BLM!I23</f>
        <v>8</v>
      </c>
      <c r="J23" s="102">
        <f>USGS!J23+BoR!J23+BOEM!J23+FWS!J23+NPS!J23+BLM!J23</f>
        <v>7</v>
      </c>
      <c r="K23" s="102">
        <f>USGS!K23+BoR!K23+BOEM!K23+FWS!K23+NPS!K23+BLM!K23</f>
        <v>8</v>
      </c>
    </row>
    <row r="24" spans="1:11" x14ac:dyDescent="0.3">
      <c r="B24" s="34">
        <v>6</v>
      </c>
      <c r="C24" s="22" t="s">
        <v>12</v>
      </c>
      <c r="D24" s="20">
        <f>USGS!D24+BoR!D24+BOEM!D24+FWS!D24+NPS!D24+BLM!D24</f>
        <v>0</v>
      </c>
      <c r="E24" s="20">
        <f>USGS!E24+BoR!E24+BOEM!E24+FWS!E24+NPS!E24+BLM!E24</f>
        <v>0</v>
      </c>
      <c r="F24" s="20">
        <f>USGS!F24+BoR!F24+BOEM!F24+FWS!F24+NPS!F24+BLM!F24</f>
        <v>0</v>
      </c>
      <c r="G24" s="20">
        <f>USGS!G24+BoR!G24+BOEM!G24+FWS!G24+NPS!G24+BLM!G24</f>
        <v>0</v>
      </c>
      <c r="H24" s="20">
        <f>USGS!H24+BoR!H24+BOEM!H24+FWS!H24+NPS!H24+BLM!H24</f>
        <v>0</v>
      </c>
      <c r="I24" s="102">
        <f>USGS!I24+BoR!I24+BOEM!I24+FWS!I24+NPS!I24+BLM!I24</f>
        <v>0</v>
      </c>
      <c r="J24" s="102">
        <f>USGS!J24+BoR!J24+BOEM!J24+FWS!J24+NPS!J24+BLM!J24</f>
        <v>0</v>
      </c>
      <c r="K24" s="102">
        <f>USGS!K24+BoR!K24+BOEM!K24+FWS!K24+NPS!K24+BLM!K24</f>
        <v>0</v>
      </c>
    </row>
    <row r="25" spans="1:11" x14ac:dyDescent="0.3">
      <c r="B25" s="34">
        <v>7</v>
      </c>
      <c r="C25" s="22" t="s">
        <v>13</v>
      </c>
      <c r="D25" s="20">
        <f>USGS!D25+BoR!D25+BOEM!D25+FWS!D25+NPS!D25+BLM!D25</f>
        <v>19</v>
      </c>
      <c r="E25" s="20">
        <f>USGS!E25+BoR!E25+BOEM!E25+FWS!E25+NPS!E25+BLM!E25</f>
        <v>10</v>
      </c>
      <c r="F25" s="20">
        <f>USGS!F25+BoR!F25+BOEM!F25+FWS!F25+NPS!F25+BLM!F25</f>
        <v>12</v>
      </c>
      <c r="G25" s="20">
        <f>USGS!G25+BoR!G25+BOEM!G25+FWS!G25+NPS!G25+BLM!G25</f>
        <v>9</v>
      </c>
      <c r="H25" s="20">
        <f>USGS!H25+BoR!H25+BOEM!H25+FWS!H25+NPS!H25+BLM!H25</f>
        <v>11</v>
      </c>
      <c r="I25" s="102">
        <f>USGS!I25+BoR!I25+BOEM!I25+FWS!I25+NPS!I25+BLM!I25</f>
        <v>9</v>
      </c>
      <c r="J25" s="102">
        <f>USGS!J25+BoR!J25+BOEM!J25+FWS!J25+NPS!J25+BLM!J25</f>
        <v>6</v>
      </c>
      <c r="K25" s="102">
        <f>USGS!K25+BoR!K25+BOEM!K25+FWS!K25+NPS!K25+BLM!K25</f>
        <v>8</v>
      </c>
    </row>
    <row r="26" spans="1:11" x14ac:dyDescent="0.3">
      <c r="B26" s="34"/>
      <c r="C26" s="25"/>
      <c r="D26" s="20"/>
      <c r="E26" s="20"/>
      <c r="F26" s="20"/>
      <c r="G26" s="20"/>
      <c r="H26" s="20"/>
      <c r="I26" s="102"/>
      <c r="J26" s="20"/>
      <c r="K26" s="102"/>
    </row>
    <row r="27" spans="1:11" x14ac:dyDescent="0.3">
      <c r="B27" s="34"/>
      <c r="C27" s="19" t="s">
        <v>18</v>
      </c>
      <c r="D27" s="20"/>
      <c r="E27" s="20"/>
      <c r="F27" s="20"/>
      <c r="G27" s="20"/>
      <c r="H27" s="20"/>
      <c r="I27" s="102"/>
      <c r="J27" s="20"/>
      <c r="K27" s="102"/>
    </row>
    <row r="28" spans="1:11" x14ac:dyDescent="0.3">
      <c r="B28" s="34">
        <v>8</v>
      </c>
      <c r="C28" s="22" t="s">
        <v>14</v>
      </c>
      <c r="D28" s="20"/>
      <c r="E28" s="20"/>
      <c r="F28" s="20"/>
      <c r="G28" s="20"/>
      <c r="H28" s="20"/>
      <c r="I28" s="102"/>
      <c r="J28" s="20"/>
      <c r="K28" s="102"/>
    </row>
    <row r="29" spans="1:11" x14ac:dyDescent="0.3">
      <c r="B29" s="34">
        <v>9</v>
      </c>
      <c r="C29" s="22" t="s">
        <v>15</v>
      </c>
      <c r="D29" s="20"/>
      <c r="E29" s="20"/>
      <c r="F29" s="20"/>
      <c r="G29" s="20"/>
      <c r="H29" s="20"/>
      <c r="I29" s="102"/>
      <c r="J29" s="20"/>
      <c r="K29" s="102"/>
    </row>
    <row r="30" spans="1:11" x14ac:dyDescent="0.3">
      <c r="B30" s="34">
        <v>10</v>
      </c>
      <c r="C30" s="22" t="s">
        <v>16</v>
      </c>
      <c r="D30" s="20"/>
      <c r="E30" s="20"/>
      <c r="F30" s="20"/>
      <c r="G30" s="20"/>
      <c r="H30" s="20"/>
      <c r="I30" s="102"/>
      <c r="J30" s="20"/>
      <c r="K30" s="102"/>
    </row>
    <row r="31" spans="1:11" x14ac:dyDescent="0.3">
      <c r="B31" s="34"/>
      <c r="C31" s="22"/>
      <c r="D31" s="20"/>
      <c r="E31" s="20"/>
      <c r="F31" s="20"/>
      <c r="G31" s="20"/>
      <c r="H31" s="20"/>
      <c r="I31" s="102"/>
      <c r="J31" s="20"/>
      <c r="K31" s="102"/>
    </row>
    <row r="32" spans="1:11" x14ac:dyDescent="0.3">
      <c r="B32" s="34"/>
      <c r="C32" s="22"/>
      <c r="D32" s="20"/>
      <c r="E32" s="20"/>
      <c r="F32" s="20"/>
      <c r="G32" s="20"/>
      <c r="H32" s="20"/>
      <c r="I32" s="102"/>
      <c r="J32" s="20"/>
      <c r="K32" s="102"/>
    </row>
    <row r="33" spans="1:11" x14ac:dyDescent="0.3">
      <c r="A33" s="1"/>
      <c r="B33" s="34"/>
      <c r="C33" s="22"/>
      <c r="D33" s="20"/>
      <c r="E33" s="20"/>
      <c r="F33" s="20"/>
      <c r="G33" s="20"/>
      <c r="H33" s="20"/>
      <c r="I33" s="102"/>
      <c r="J33" s="20"/>
      <c r="K33" s="102"/>
    </row>
    <row r="34" spans="1:11" x14ac:dyDescent="0.3">
      <c r="A34" s="1"/>
      <c r="B34" s="34"/>
      <c r="C34" s="21"/>
      <c r="D34" s="20"/>
      <c r="E34" s="20"/>
      <c r="F34" s="20"/>
      <c r="G34" s="20"/>
      <c r="H34" s="20"/>
      <c r="I34" s="102"/>
      <c r="J34" s="20"/>
      <c r="K34" s="102"/>
    </row>
    <row r="35" spans="1:11" ht="28.95" customHeight="1" x14ac:dyDescent="0.3">
      <c r="A35" s="1"/>
      <c r="B35" s="253" t="s">
        <v>22</v>
      </c>
      <c r="C35" s="253"/>
      <c r="D35" s="253"/>
      <c r="E35" s="253"/>
      <c r="F35" s="253"/>
      <c r="G35" s="253"/>
      <c r="H35" s="253"/>
      <c r="I35" s="253"/>
      <c r="J35" s="254"/>
      <c r="K35" s="1"/>
    </row>
    <row r="36" spans="1:11" x14ac:dyDescent="0.3">
      <c r="A36" s="1"/>
      <c r="B36" s="10"/>
      <c r="C36" s="10"/>
      <c r="D36" s="10"/>
      <c r="E36" s="10"/>
      <c r="F36" s="10"/>
      <c r="G36" s="10"/>
      <c r="H36" s="10"/>
      <c r="I36" s="96"/>
      <c r="J36" s="26"/>
      <c r="K36" s="90"/>
    </row>
    <row r="37" spans="1:11" x14ac:dyDescent="0.3">
      <c r="A37" s="1"/>
      <c r="B37" s="255" t="s">
        <v>42</v>
      </c>
      <c r="C37" s="255"/>
      <c r="D37" s="255"/>
      <c r="E37" s="255"/>
      <c r="F37" s="255"/>
      <c r="G37" s="255"/>
      <c r="H37" s="255"/>
      <c r="I37" s="149"/>
      <c r="J37" s="26"/>
      <c r="K37" s="90"/>
    </row>
    <row r="38" spans="1:11" ht="33" customHeight="1" x14ac:dyDescent="0.3">
      <c r="A38" s="1"/>
      <c r="B38" s="55"/>
      <c r="C38" s="56"/>
      <c r="D38" s="54" t="s">
        <v>61</v>
      </c>
      <c r="E38" s="54" t="s">
        <v>60</v>
      </c>
      <c r="F38" s="54" t="s">
        <v>59</v>
      </c>
      <c r="G38" s="54" t="s">
        <v>58</v>
      </c>
      <c r="H38" s="54" t="s">
        <v>57</v>
      </c>
      <c r="I38" s="129" t="s">
        <v>62</v>
      </c>
      <c r="J38" s="129" t="s">
        <v>78</v>
      </c>
      <c r="K38" s="129" t="s">
        <v>102</v>
      </c>
    </row>
    <row r="39" spans="1:11" ht="19.2" customHeight="1" x14ac:dyDescent="0.3">
      <c r="A39" s="1"/>
      <c r="B39" s="34"/>
      <c r="C39" s="30" t="s">
        <v>66</v>
      </c>
      <c r="D39" s="109">
        <f>USGS!D39+BoR!D39+BOEM!D39+FWS!D39+NPS!D39+BLM!D39</f>
        <v>114963</v>
      </c>
      <c r="E39" s="109">
        <f>USGS!E39+BoR!E39+BOEM!E39+FWS!E39+NPS!E39+BLM!E39</f>
        <v>75975</v>
      </c>
      <c r="F39" s="109">
        <f>USGS!F39+BoR!F39+BOEM!F39+FWS!F39+NPS!F39+BLM!F39</f>
        <v>96250</v>
      </c>
      <c r="G39" s="109">
        <f>USGS!G39+BoR!G39+BOEM!G39+FWS!G39+NPS!G39+BLM!G39</f>
        <v>58248</v>
      </c>
      <c r="H39" s="109">
        <f>USGS!H39+BoR!H39+BOEM!H39+FWS!H39+NPS!H39+BLM!H39</f>
        <v>105580</v>
      </c>
      <c r="I39" s="109">
        <f>USGS!I39+BoR!I39+BOEM!I39+FWS!I39+NPS!I39+BLM!I39</f>
        <v>82997</v>
      </c>
      <c r="J39" s="109">
        <f>USGS!J39+BoR!J39+BOEM!J39+FWS!J39+NPS!J39+BLM!J39</f>
        <v>50090.27</v>
      </c>
      <c r="K39" s="109">
        <f>USGS!K39+BoR!K39+BOEM!K39+FWS!K39+NPS!K39+BLM!K39</f>
        <v>50925</v>
      </c>
    </row>
    <row r="40" spans="1:11" ht="19.2" customHeight="1" x14ac:dyDescent="0.3">
      <c r="A40" s="1"/>
      <c r="B40" s="34"/>
      <c r="C40" s="30" t="s">
        <v>74</v>
      </c>
      <c r="D40" s="109">
        <f>USGS!D40+BoR!D40+BOEM!D40+FWS!D40+NPS!D40+BLM!D40</f>
        <v>110678</v>
      </c>
      <c r="E40" s="109">
        <f>USGS!E40+BoR!E40+BOEM!E40+FWS!E40+NPS!E40+BLM!E40</f>
        <v>71450</v>
      </c>
      <c r="F40" s="109">
        <f>USGS!F40+BoR!F40+BOEM!F40+FWS!F40+NPS!F40+BLM!F40</f>
        <v>91813</v>
      </c>
      <c r="G40" s="109">
        <f>USGS!G40+BoR!G40+BOEM!G40+FWS!G40+NPS!G40+BLM!G40</f>
        <v>55690</v>
      </c>
      <c r="H40" s="109">
        <f>USGS!H40+BoR!H40+BOEM!H40+FWS!H40+NPS!H40+BLM!H40</f>
        <v>97198</v>
      </c>
      <c r="I40" s="109">
        <f>USGS!I40+BoR!I40+BOEM!I40+FWS!I40+NPS!I40+BLM!I40</f>
        <v>81559</v>
      </c>
      <c r="J40" s="109">
        <f>USGS!J40+BoR!J40+BOEM!J40+FWS!J40+NPS!J40+BLM!J40</f>
        <v>49990</v>
      </c>
      <c r="K40" s="109">
        <f>USGS!K40+BoR!K40+BOEM!K40+FWS!K40+NPS!K40+BLM!K40</f>
        <v>43190</v>
      </c>
    </row>
    <row r="41" spans="1:11" ht="19.2" customHeight="1" x14ac:dyDescent="0.3">
      <c r="A41" s="1"/>
      <c r="B41" s="34"/>
      <c r="C41" s="31" t="s">
        <v>67</v>
      </c>
      <c r="D41" s="109"/>
      <c r="E41" s="109"/>
      <c r="F41" s="109"/>
      <c r="G41" s="109"/>
      <c r="H41" s="109"/>
      <c r="I41" s="109"/>
      <c r="J41" s="109"/>
      <c r="K41" s="109"/>
    </row>
    <row r="42" spans="1:11" ht="19.2" customHeight="1" x14ac:dyDescent="0.3">
      <c r="A42" s="1"/>
      <c r="B42" s="34"/>
      <c r="C42" s="31" t="s">
        <v>68</v>
      </c>
      <c r="D42" s="109"/>
      <c r="E42" s="109"/>
      <c r="F42" s="109"/>
      <c r="G42" s="109"/>
      <c r="H42" s="109"/>
      <c r="I42" s="109"/>
      <c r="J42" s="109"/>
      <c r="K42" s="109"/>
    </row>
    <row r="43" spans="1:11" ht="19.2" customHeight="1" x14ac:dyDescent="0.3">
      <c r="A43" s="1"/>
      <c r="B43" s="34"/>
      <c r="C43" s="31"/>
      <c r="D43" s="109"/>
      <c r="E43" s="109"/>
      <c r="F43" s="109"/>
      <c r="G43" s="109"/>
      <c r="H43" s="109"/>
      <c r="I43" s="109"/>
      <c r="J43" s="109"/>
      <c r="K43" s="109"/>
    </row>
    <row r="44" spans="1:11" ht="19.2" customHeight="1" x14ac:dyDescent="0.3">
      <c r="A44" s="1"/>
      <c r="B44" s="34"/>
      <c r="C44" s="30" t="s">
        <v>73</v>
      </c>
      <c r="D44" s="210">
        <f>USGS!D44+BoR!D44+BOEM!D44+FWS!D44+NPS!D44+BLM!D44</f>
        <v>114963</v>
      </c>
      <c r="E44" s="109">
        <f>USGS!E44+BoR!E44+BOEM!E44+FWS!E44+NPS!E44+BLM!E44</f>
        <v>75975</v>
      </c>
      <c r="F44" s="109">
        <f>USGS!F44+BoR!F44+BOEM!F44+FWS!F44+NPS!F44+BLM!F44</f>
        <v>96250</v>
      </c>
      <c r="G44" s="109">
        <f>USGS!G44+BoR!G44+BOEM!G44+FWS!G44+NPS!G44+BLM!G44</f>
        <v>58248</v>
      </c>
      <c r="H44" s="109">
        <f>USGS!H44+BoR!H44+BOEM!H44+FWS!H44+NPS!H44+BLM!H44</f>
        <v>105580</v>
      </c>
      <c r="I44" s="109">
        <f>USGS!I44+BoR!I44+BOEM!I44+FWS!I44+NPS!I44+BLM!I44</f>
        <v>82997</v>
      </c>
      <c r="J44" s="109">
        <f>USGS!J44+BoR!J44+BOEM!J44+FWS!J44+NPS!J44+BLM!J44</f>
        <v>50090</v>
      </c>
      <c r="K44" s="109">
        <f>USGS!K44+BoR!K44+BOEM!K44+FWS!K44+NPS!K44+BLM!K44</f>
        <v>50925</v>
      </c>
    </row>
    <row r="45" spans="1:11" ht="19.2" customHeight="1" x14ac:dyDescent="0.3">
      <c r="A45" s="1"/>
      <c r="B45" s="34"/>
      <c r="C45" s="30" t="s">
        <v>74</v>
      </c>
      <c r="D45" s="109">
        <f>USGS!D45+BoR!D45+BOEM!D45+FWS!D45+NPS!D45+BLM!D45</f>
        <v>110678</v>
      </c>
      <c r="E45" s="109">
        <f>USGS!E45+BoR!E45+BOEM!E45+FWS!E45+NPS!E45+BLM!E45</f>
        <v>71450</v>
      </c>
      <c r="F45" s="109">
        <f>USGS!F45+BoR!F45+BOEM!F45+FWS!F45+NPS!F45+BLM!F45</f>
        <v>91813</v>
      </c>
      <c r="G45" s="109">
        <f>USGS!G45+BoR!G45+BOEM!G45+FWS!G45+NPS!G45+BLM!G45</f>
        <v>55690</v>
      </c>
      <c r="H45" s="109">
        <f>USGS!H45+BoR!H45+BOEM!H45+FWS!H45+NPS!H45+BLM!H45</f>
        <v>97198</v>
      </c>
      <c r="I45" s="109">
        <f>USGS!I45+BoR!I45+BOEM!I45+FWS!I45+NPS!I45+BLM!I45</f>
        <v>81559</v>
      </c>
      <c r="J45" s="109">
        <f>USGS!J45+BoR!J45+BOEM!J45+FWS!J45+NPS!J45+BLM!J45</f>
        <v>32557</v>
      </c>
      <c r="K45" s="109">
        <f>USGS!K45+BoR!K45+BOEM!K45+FWS!K45+NPS!K45+BLM!K45</f>
        <v>50925</v>
      </c>
    </row>
    <row r="46" spans="1:11" ht="19.2" customHeight="1" x14ac:dyDescent="0.3">
      <c r="A46" s="1"/>
      <c r="B46" s="34"/>
      <c r="C46" s="31" t="s">
        <v>72</v>
      </c>
      <c r="D46" s="20"/>
      <c r="E46" s="20"/>
      <c r="F46" s="20"/>
      <c r="G46" s="20"/>
      <c r="H46" s="20"/>
      <c r="I46" s="102"/>
      <c r="J46" s="20"/>
      <c r="K46" s="102"/>
    </row>
    <row r="47" spans="1:11" ht="19.2" customHeight="1" x14ac:dyDescent="0.3">
      <c r="A47" s="1"/>
      <c r="B47" s="34"/>
      <c r="C47" s="31" t="s">
        <v>71</v>
      </c>
      <c r="D47" s="20"/>
      <c r="E47" s="20"/>
      <c r="F47" s="20"/>
      <c r="G47" s="20"/>
      <c r="H47" s="20"/>
      <c r="I47" s="102"/>
      <c r="J47" s="20"/>
      <c r="K47" s="102"/>
    </row>
    <row r="48" spans="1:11" s="17" customFormat="1" ht="18" customHeight="1" x14ac:dyDescent="0.3">
      <c r="B48" s="36"/>
      <c r="C48" s="37"/>
      <c r="D48" s="38"/>
      <c r="E48" s="38"/>
      <c r="F48" s="38"/>
      <c r="G48" s="38"/>
      <c r="H48" s="38"/>
      <c r="I48" s="38"/>
      <c r="J48" s="32"/>
      <c r="K48" s="119"/>
    </row>
    <row r="49" spans="1:21" s="17" customFormat="1" ht="18" customHeight="1" x14ac:dyDescent="0.3">
      <c r="B49" s="36"/>
      <c r="C49" s="37"/>
      <c r="D49" s="38"/>
      <c r="E49" s="38"/>
      <c r="F49" s="38"/>
      <c r="G49" s="38"/>
      <c r="H49" s="38"/>
      <c r="I49" s="38"/>
      <c r="J49" s="32"/>
      <c r="K49" s="119"/>
    </row>
    <row r="50" spans="1:21" x14ac:dyDescent="0.3">
      <c r="A50" s="1"/>
      <c r="B50" s="34"/>
      <c r="C50" s="19" t="s">
        <v>24</v>
      </c>
      <c r="D50" s="20"/>
      <c r="E50" s="20"/>
      <c r="F50" s="20"/>
      <c r="G50" s="20"/>
      <c r="H50" s="20"/>
      <c r="I50" s="102"/>
      <c r="J50" s="20"/>
      <c r="K50" s="102"/>
    </row>
    <row r="51" spans="1:21" x14ac:dyDescent="0.3">
      <c r="A51" s="1"/>
      <c r="B51" s="34">
        <v>11</v>
      </c>
      <c r="C51" s="21" t="s">
        <v>25</v>
      </c>
      <c r="D51" s="29"/>
      <c r="E51" s="29"/>
      <c r="F51" s="29"/>
      <c r="G51" s="29"/>
      <c r="H51" s="29"/>
      <c r="I51" s="109"/>
      <c r="J51" s="20"/>
      <c r="K51" s="102"/>
    </row>
    <row r="52" spans="1:21" x14ac:dyDescent="0.3">
      <c r="A52" s="1"/>
      <c r="B52" s="34">
        <v>12</v>
      </c>
      <c r="C52" s="21" t="s">
        <v>26</v>
      </c>
      <c r="D52" s="29"/>
      <c r="E52" s="29"/>
      <c r="F52" s="29"/>
      <c r="G52" s="29"/>
      <c r="H52" s="29"/>
      <c r="I52" s="109"/>
      <c r="J52" s="20"/>
      <c r="K52" s="102"/>
    </row>
    <row r="53" spans="1:21" x14ac:dyDescent="0.3">
      <c r="A53" s="1"/>
      <c r="B53" s="34">
        <v>13</v>
      </c>
      <c r="C53" s="21" t="s">
        <v>27</v>
      </c>
      <c r="D53" s="29"/>
      <c r="E53" s="29"/>
      <c r="F53" s="29"/>
      <c r="G53" s="29"/>
      <c r="H53" s="29"/>
      <c r="I53" s="109"/>
      <c r="J53" s="20"/>
      <c r="K53" s="102"/>
    </row>
    <row r="54" spans="1:21" x14ac:dyDescent="0.3">
      <c r="A54" s="1"/>
      <c r="B54" s="20"/>
      <c r="C54" s="20"/>
      <c r="D54" s="29"/>
      <c r="E54" s="29"/>
      <c r="F54" s="29"/>
      <c r="G54" s="29"/>
      <c r="H54" s="29"/>
      <c r="I54" s="109"/>
      <c r="J54" s="20"/>
      <c r="K54" s="102"/>
    </row>
    <row r="55" spans="1:21" x14ac:dyDescent="0.3">
      <c r="A55" s="1"/>
      <c r="B55" s="34">
        <v>14</v>
      </c>
      <c r="C55" s="21" t="s">
        <v>28</v>
      </c>
      <c r="D55" s="29"/>
      <c r="E55" s="29"/>
      <c r="F55" s="29"/>
      <c r="G55" s="29"/>
      <c r="H55" s="29"/>
      <c r="I55" s="109"/>
      <c r="J55" s="20"/>
      <c r="K55" s="102"/>
    </row>
    <row r="56" spans="1:21" x14ac:dyDescent="0.3">
      <c r="A56" s="1"/>
      <c r="B56" s="34">
        <v>15</v>
      </c>
      <c r="C56" s="21" t="s">
        <v>29</v>
      </c>
      <c r="D56" s="29"/>
      <c r="E56" s="29"/>
      <c r="F56" s="29"/>
      <c r="G56" s="29"/>
      <c r="H56" s="29"/>
      <c r="I56" s="109"/>
      <c r="J56" s="20"/>
      <c r="K56" s="102"/>
    </row>
    <row r="57" spans="1:21" x14ac:dyDescent="0.3">
      <c r="A57" s="1"/>
      <c r="B57" s="34">
        <v>16</v>
      </c>
      <c r="C57" s="21" t="s">
        <v>30</v>
      </c>
      <c r="D57" s="29"/>
      <c r="E57" s="29"/>
      <c r="F57" s="29"/>
      <c r="G57" s="29"/>
      <c r="H57" s="29"/>
      <c r="I57" s="109"/>
      <c r="J57" s="20"/>
      <c r="K57" s="102"/>
    </row>
    <row r="58" spans="1:21" x14ac:dyDescent="0.3">
      <c r="A58" s="1"/>
      <c r="B58" s="34"/>
      <c r="C58" s="21"/>
      <c r="D58" s="29"/>
      <c r="E58" s="29"/>
      <c r="F58" s="29"/>
      <c r="G58" s="29"/>
      <c r="H58" s="29"/>
      <c r="I58" s="109"/>
      <c r="J58" s="20"/>
      <c r="K58" s="102"/>
      <c r="O58" s="7"/>
      <c r="P58" s="9"/>
      <c r="Q58" s="5"/>
      <c r="R58" s="5"/>
      <c r="S58" s="5"/>
      <c r="T58" s="5"/>
      <c r="U58" s="5"/>
    </row>
    <row r="59" spans="1:21" x14ac:dyDescent="0.3">
      <c r="A59" s="1"/>
      <c r="B59" s="34"/>
      <c r="C59" s="23" t="s">
        <v>31</v>
      </c>
      <c r="D59" s="29"/>
      <c r="E59" s="29"/>
      <c r="F59" s="29"/>
      <c r="G59" s="29"/>
      <c r="H59" s="29"/>
      <c r="I59" s="109"/>
      <c r="J59" s="20"/>
      <c r="K59" s="102"/>
    </row>
    <row r="60" spans="1:21" ht="18" customHeight="1" x14ac:dyDescent="0.3">
      <c r="A60" s="1"/>
      <c r="B60" s="34">
        <v>17</v>
      </c>
      <c r="C60" s="21" t="s">
        <v>32</v>
      </c>
      <c r="D60" s="121">
        <f>USGS!D60+BoR!D60+BOEM!D60+FWS!D60+NPS!D60+BLM!D60</f>
        <v>103963</v>
      </c>
      <c r="E60" s="109">
        <f>USGS!E60+BoR!E60+BOEM!E60+FWS!E60+NPS!E60+BLM!E60</f>
        <v>64651</v>
      </c>
      <c r="F60" s="109">
        <f>USGS!F60+BoR!F60+BOEM!F60+FWS!F60+NPS!F60+BLM!F60</f>
        <v>96250</v>
      </c>
      <c r="G60" s="109">
        <f>USGS!G60+BoR!G60+BOEM!G60+FWS!G60+NPS!G60+BLM!G60</f>
        <v>58248</v>
      </c>
      <c r="H60" s="109">
        <f>USGS!H60+BoR!H60+BOEM!H60+FWS!H60+NPS!H60+BLM!H60</f>
        <v>105580</v>
      </c>
      <c r="I60" s="109">
        <f>USGS!I60+BoR!I60+BOEM!I60+FWS!I60+NPS!I60+BLM!I60</f>
        <v>81997</v>
      </c>
      <c r="J60" s="109">
        <f>USGS!J60+BoR!J60+BOEM!J60+FWS!J60+NPS!J60+BLM!J60</f>
        <v>50090</v>
      </c>
      <c r="K60" s="109">
        <f>USGS!K60+BoR!K60+BOEM!K60+FWS!K60+NPS!K60+BLM!K60</f>
        <v>50925</v>
      </c>
    </row>
    <row r="61" spans="1:21" ht="18" customHeight="1" x14ac:dyDescent="0.3">
      <c r="A61" s="1"/>
      <c r="B61" s="34"/>
      <c r="C61" s="21" t="s">
        <v>69</v>
      </c>
      <c r="D61" s="109">
        <f>USGS!D61+BoR!D61+BOEM!D61+FWS!D61+NPS!D61+BLM!D61</f>
        <v>110678</v>
      </c>
      <c r="E61" s="109">
        <f>USGS!E61+BoR!E61+BOEM!E61+FWS!E61+NPS!E61+BLM!E61</f>
        <v>71450</v>
      </c>
      <c r="F61" s="109">
        <f>USGS!F61+BoR!F61+BOEM!F61+FWS!F61+NPS!F61+BLM!F61</f>
        <v>91813</v>
      </c>
      <c r="G61" s="109">
        <f>USGS!G61+BoR!G61+BOEM!G61+FWS!G61+NPS!G61+BLM!G61</f>
        <v>55690</v>
      </c>
      <c r="H61" s="109">
        <f>USGS!H61+BoR!H61+BOEM!H61+FWS!H61+NPS!H61+BLM!H61</f>
        <v>97198</v>
      </c>
      <c r="I61" s="109">
        <f>USGS!I61+BoR!I61+BOEM!I61+FWS!I61+NPS!I61+BLM!I61</f>
        <v>81559</v>
      </c>
      <c r="J61" s="109">
        <f>USGS!J61+BoR!J61+BOEM!J61+FWS!J61+NPS!J61+BLM!J61</f>
        <v>48990</v>
      </c>
      <c r="K61" s="109">
        <f>USGS!K61+BoR!K61+BOEM!K61+FWS!K61+NPS!K61+BLM!K61</f>
        <v>43190</v>
      </c>
    </row>
    <row r="62" spans="1:21" ht="31.2" x14ac:dyDescent="0.3">
      <c r="A62" s="1"/>
      <c r="B62" s="34">
        <v>18</v>
      </c>
      <c r="C62" s="21" t="s">
        <v>33</v>
      </c>
      <c r="D62" s="20"/>
      <c r="E62" s="20"/>
      <c r="F62" s="20"/>
      <c r="G62" s="20"/>
      <c r="H62" s="20"/>
      <c r="I62" s="102"/>
      <c r="J62" s="20"/>
      <c r="K62" s="108">
        <v>0.62</v>
      </c>
    </row>
    <row r="63" spans="1:21" ht="34.200000000000003" customHeight="1" x14ac:dyDescent="0.3">
      <c r="A63" s="1"/>
      <c r="B63" s="34">
        <v>19</v>
      </c>
      <c r="C63" s="21" t="s">
        <v>34</v>
      </c>
      <c r="D63" s="20"/>
      <c r="E63" s="20"/>
      <c r="F63" s="20"/>
      <c r="G63" s="20"/>
      <c r="H63" s="20"/>
      <c r="I63" s="102"/>
      <c r="J63" s="20"/>
      <c r="K63" s="108">
        <v>0.38</v>
      </c>
    </row>
    <row r="64" spans="1:21" ht="19.2" customHeight="1" x14ac:dyDescent="0.3">
      <c r="A64" s="1"/>
      <c r="B64" s="34"/>
      <c r="C64" s="21"/>
      <c r="D64" s="20"/>
      <c r="E64" s="20"/>
      <c r="F64" s="20"/>
      <c r="G64" s="20"/>
      <c r="H64" s="20"/>
      <c r="I64" s="102"/>
      <c r="J64" s="20"/>
      <c r="K64" s="102"/>
    </row>
    <row r="65" spans="1:11" x14ac:dyDescent="0.3">
      <c r="A65" s="1"/>
      <c r="B65" s="34"/>
      <c r="C65" s="21"/>
      <c r="D65" s="20"/>
      <c r="E65" s="20"/>
      <c r="F65" s="20"/>
      <c r="G65" s="20"/>
      <c r="H65" s="20"/>
      <c r="I65" s="102"/>
      <c r="J65" s="20"/>
      <c r="K65" s="102"/>
    </row>
    <row r="66" spans="1:11" x14ac:dyDescent="0.3">
      <c r="A66" s="1"/>
      <c r="B66" s="34">
        <v>20</v>
      </c>
      <c r="C66" s="21" t="s">
        <v>17</v>
      </c>
      <c r="D66" s="20"/>
      <c r="E66" s="20"/>
      <c r="F66" s="20"/>
      <c r="G66" s="20"/>
      <c r="H66" s="20"/>
      <c r="I66" s="102"/>
      <c r="J66" s="20"/>
      <c r="K66" s="102"/>
    </row>
    <row r="67" spans="1:11" x14ac:dyDescent="0.3">
      <c r="A67" s="1"/>
      <c r="B67" s="256"/>
      <c r="C67" s="256"/>
      <c r="D67" s="256"/>
      <c r="E67" s="256"/>
      <c r="F67" s="256"/>
      <c r="G67" s="256"/>
      <c r="H67" s="256"/>
      <c r="I67" s="151"/>
      <c r="J67" s="20"/>
      <c r="K67" s="102"/>
    </row>
    <row r="68" spans="1:11" ht="40.200000000000003" customHeight="1" x14ac:dyDescent="0.3">
      <c r="A68" s="1"/>
      <c r="B68" s="253" t="s">
        <v>19</v>
      </c>
      <c r="C68" s="253"/>
      <c r="D68" s="253"/>
      <c r="E68" s="253"/>
      <c r="F68" s="253"/>
      <c r="G68" s="253"/>
      <c r="H68" s="253"/>
      <c r="I68" s="253"/>
      <c r="J68" s="254"/>
      <c r="K68" s="1"/>
    </row>
    <row r="69" spans="1:11" x14ac:dyDescent="0.3">
      <c r="A69" s="1"/>
      <c r="B69" s="7"/>
      <c r="C69" s="7"/>
      <c r="D69" s="7"/>
      <c r="E69" s="7"/>
      <c r="F69" s="7"/>
      <c r="G69" s="7"/>
      <c r="H69" s="7"/>
      <c r="I69" s="92"/>
      <c r="J69" s="26"/>
      <c r="K69" s="90"/>
    </row>
    <row r="70" spans="1:11" x14ac:dyDescent="0.3">
      <c r="A70" s="1"/>
      <c r="B70" s="255" t="s">
        <v>39</v>
      </c>
      <c r="C70" s="255"/>
      <c r="D70" s="255"/>
      <c r="E70" s="255"/>
      <c r="F70" s="255"/>
      <c r="G70" s="255"/>
      <c r="H70" s="255"/>
      <c r="I70" s="149"/>
      <c r="J70" s="26"/>
      <c r="K70" s="90"/>
    </row>
    <row r="71" spans="1:11" ht="37.950000000000003" customHeight="1" x14ac:dyDescent="0.3">
      <c r="A71" s="1"/>
      <c r="B71" s="55"/>
      <c r="C71" s="56"/>
      <c r="D71" s="54" t="s">
        <v>61</v>
      </c>
      <c r="E71" s="54" t="s">
        <v>60</v>
      </c>
      <c r="F71" s="54" t="s">
        <v>59</v>
      </c>
      <c r="G71" s="54" t="s">
        <v>58</v>
      </c>
      <c r="H71" s="54" t="s">
        <v>57</v>
      </c>
      <c r="I71" s="129" t="s">
        <v>62</v>
      </c>
      <c r="J71" s="129" t="s">
        <v>78</v>
      </c>
      <c r="K71" s="129" t="s">
        <v>102</v>
      </c>
    </row>
    <row r="72" spans="1:11" x14ac:dyDescent="0.3">
      <c r="A72" s="1"/>
      <c r="B72" s="34"/>
      <c r="C72" s="19" t="s">
        <v>21</v>
      </c>
      <c r="D72" s="20"/>
      <c r="E72" s="20"/>
      <c r="F72" s="20"/>
      <c r="G72" s="20"/>
      <c r="H72" s="20"/>
      <c r="I72" s="102"/>
      <c r="J72" s="20"/>
      <c r="K72" s="102"/>
    </row>
    <row r="73" spans="1:11" x14ac:dyDescent="0.3">
      <c r="A73" s="1"/>
      <c r="B73" s="34">
        <v>21</v>
      </c>
      <c r="C73" s="218" t="s">
        <v>36</v>
      </c>
      <c r="D73" s="219">
        <f>USGS!D73+BoR!D73+BOEM!D73+FWS!D73+NPS!D73+BLM!D73</f>
        <v>351</v>
      </c>
      <c r="E73" s="219">
        <f>USGS!E73+BoR!E73+BOEM!E73+FWS!E73+NPS!E73+BLM!E73</f>
        <v>379</v>
      </c>
      <c r="F73" s="219">
        <f>USGS!F73+BoR!F73+BOEM!F73+FWS!F73+NPS!F73+BLM!F73</f>
        <v>476</v>
      </c>
      <c r="G73" s="219">
        <f>USGS!G73+BoR!G73+BOEM!G73+FWS!G73+NPS!G73+BLM!G73</f>
        <v>601</v>
      </c>
      <c r="H73" s="219">
        <f>USGS!H73+BoR!H73+BOEM!H73+FWS!H73+NPS!H73+BLM!H73</f>
        <v>826</v>
      </c>
      <c r="I73" s="219">
        <f>USGS!I73+BoR!I73+BOEM!I73+FWS!I73+NPS!I73+BLM!I73</f>
        <v>873</v>
      </c>
      <c r="J73" s="219">
        <f>USGS!J73+BoR!J73+BOEM!J73+FWS!J73+NPS!J73+BLM!J73-2</f>
        <v>841</v>
      </c>
      <c r="K73" s="219">
        <f>USGS!K73+BoR!K73+BOEM!K73+FWS!K73+NPS!K73+BLM!K73-2</f>
        <v>740</v>
      </c>
    </row>
    <row r="74" spans="1:11" x14ac:dyDescent="0.3">
      <c r="A74" s="1"/>
      <c r="B74" s="34">
        <v>22</v>
      </c>
      <c r="C74" s="218" t="s">
        <v>37</v>
      </c>
      <c r="D74" s="219">
        <f>USGS!D74+BoR!D74+BOEM!D74+FWS!D74+NPS!D74+BLM!D74</f>
        <v>295</v>
      </c>
      <c r="E74" s="219">
        <f>USGS!E74+BoR!E74+BOEM!E74+FWS!E74+NPS!E74+BLM!E74</f>
        <v>284</v>
      </c>
      <c r="F74" s="219">
        <f>USGS!F74+BoR!F74+BOEM!F74+FWS!F74+NPS!F74+BLM!F74</f>
        <v>376</v>
      </c>
      <c r="G74" s="219">
        <f>USGS!G74+BoR!G74+BOEM!G74+FWS!G74+NPS!G74+BLM!G74</f>
        <v>423</v>
      </c>
      <c r="H74" s="219">
        <f>USGS!H74+BoR!H74+BOEM!H74+FWS!H74+NPS!H74+BLM!H74</f>
        <v>586</v>
      </c>
      <c r="I74" s="219">
        <f>USGS!I74+BoR!I74+BOEM!I74+FWS!I74+NPS!I74+BLM!I74</f>
        <v>511</v>
      </c>
      <c r="J74" s="219">
        <f>USGS!J74+BoR!J74+BOEM!J74+FWS!J74+NPS!J74+BLM!J74-2</f>
        <v>477</v>
      </c>
      <c r="K74" s="219">
        <f>USGS!K74+BoR!K74+BOEM!K74+FWS!K74+NPS!K74+BLM!K74</f>
        <v>422</v>
      </c>
    </row>
    <row r="75" spans="1:11" x14ac:dyDescent="0.3">
      <c r="A75" s="1"/>
      <c r="B75" s="34">
        <v>23</v>
      </c>
      <c r="C75" s="21" t="s">
        <v>40</v>
      </c>
      <c r="D75" s="20"/>
      <c r="E75" s="20"/>
      <c r="F75" s="20"/>
      <c r="G75" s="20"/>
      <c r="H75" s="20"/>
      <c r="I75" s="102"/>
      <c r="J75" s="102"/>
      <c r="K75" s="102"/>
    </row>
    <row r="76" spans="1:11" x14ac:dyDescent="0.3">
      <c r="A76" s="1"/>
      <c r="B76" s="34">
        <v>24</v>
      </c>
      <c r="C76" s="20" t="s">
        <v>0</v>
      </c>
      <c r="D76" s="20"/>
      <c r="E76" s="20"/>
      <c r="F76" s="20"/>
      <c r="G76" s="20"/>
      <c r="H76" s="20"/>
      <c r="I76" s="102"/>
      <c r="J76" s="102"/>
      <c r="K76" s="102"/>
    </row>
    <row r="77" spans="1:11" x14ac:dyDescent="0.3">
      <c r="A77" s="1"/>
      <c r="B77" s="34"/>
      <c r="C77" s="21"/>
      <c r="D77" s="20"/>
      <c r="E77" s="20"/>
      <c r="F77" s="20"/>
      <c r="G77" s="20"/>
      <c r="H77" s="20"/>
      <c r="I77" s="102"/>
      <c r="J77" s="102"/>
      <c r="K77" s="102"/>
    </row>
    <row r="78" spans="1:11" x14ac:dyDescent="0.3">
      <c r="A78" s="1"/>
      <c r="B78" s="34"/>
      <c r="C78" s="19" t="s">
        <v>45</v>
      </c>
      <c r="D78" s="20"/>
      <c r="E78" s="20"/>
      <c r="F78" s="20"/>
      <c r="G78" s="20"/>
      <c r="H78" s="20"/>
      <c r="I78" s="102"/>
      <c r="J78" s="102"/>
      <c r="K78" s="102"/>
    </row>
    <row r="79" spans="1:11" x14ac:dyDescent="0.3">
      <c r="A79" s="1"/>
      <c r="B79" s="34">
        <v>25</v>
      </c>
      <c r="C79" s="218" t="s">
        <v>38</v>
      </c>
      <c r="D79" s="219">
        <f>USGS!D79+BoR!D79+BOEM!D79+FWS!D79+NPS!D79+BLM!D79</f>
        <v>22</v>
      </c>
      <c r="E79" s="219">
        <f>USGS!E79+BoR!E79+BOEM!E79+FWS!E79+NPS!E79+BLM!E79</f>
        <v>28</v>
      </c>
      <c r="F79" s="219">
        <f>USGS!F79+BoR!F79+BOEM!F79+FWS!F79+NPS!F79+BLM!F79</f>
        <v>21</v>
      </c>
      <c r="G79" s="219">
        <f>USGS!G79+BoR!G79+BOEM!G79+FWS!G79+NPS!G79+BLM!G79</f>
        <v>35</v>
      </c>
      <c r="H79" s="219">
        <f>USGS!H79+BoR!H79+BOEM!H79+FWS!H79+NPS!H79+BLM!H79</f>
        <v>38</v>
      </c>
      <c r="I79" s="219">
        <f>USGS!I79+BoR!I79+BOEM!I79+FWS!I79+NPS!I79+BLM!I79</f>
        <v>37</v>
      </c>
      <c r="J79" s="219">
        <f>USGS!J79+BoR!J79+BOEM!J79+FWS!J79+NPS!J79+BLM!J79-2</f>
        <v>58</v>
      </c>
      <c r="K79" s="219">
        <f>USGS!K79+BoR!K79+BOEM!K79+FWS!K79+NPS!K79+BLM!K79-2</f>
        <v>53</v>
      </c>
    </row>
    <row r="80" spans="1:11" x14ac:dyDescent="0.3">
      <c r="A80" s="1"/>
      <c r="B80" s="34">
        <v>26</v>
      </c>
      <c r="C80" s="218" t="s">
        <v>1</v>
      </c>
      <c r="D80" s="219">
        <f>USGS!D80+BoR!D80+BOEM!D80+FWS!D80+NPS!D80+BLM!D80</f>
        <v>13</v>
      </c>
      <c r="E80" s="219">
        <f>USGS!E80+BoR!E80+BOEM!E80+FWS!E80+NPS!E80+BLM!E80</f>
        <v>5</v>
      </c>
      <c r="F80" s="219">
        <f>USGS!F80+BoR!F80+BOEM!F80+FWS!F80+NPS!F80+BLM!F80</f>
        <v>2</v>
      </c>
      <c r="G80" s="219">
        <f>USGS!G80+BoR!G80+BOEM!G80+FWS!G80+NPS!G80+BLM!G80</f>
        <v>11</v>
      </c>
      <c r="H80" s="219">
        <f>USGS!H80+BoR!H80+BOEM!H80+FWS!H80+NPS!H80+BLM!H80</f>
        <v>12</v>
      </c>
      <c r="I80" s="219">
        <f>USGS!I80+BoR!I80+BOEM!I80+FWS!I80+NPS!I80+BLM!I80</f>
        <v>9</v>
      </c>
      <c r="J80" s="219">
        <f>USGS!J80+BoR!J80+BOEM!J80+FWS!J80+NPS!J80+BLM!J80-2</f>
        <v>13</v>
      </c>
      <c r="K80" s="219">
        <f>USGS!K80+BoR!K80+BOEM!K80+FWS!K80+NPS!K80+BLM!K80</f>
        <v>5</v>
      </c>
    </row>
    <row r="81" spans="1:13" x14ac:dyDescent="0.3">
      <c r="A81" s="1"/>
      <c r="B81" s="34"/>
      <c r="C81" s="23"/>
      <c r="D81" s="20"/>
      <c r="E81" s="20"/>
      <c r="F81" s="20"/>
      <c r="G81" s="20"/>
      <c r="H81" s="20"/>
      <c r="I81" s="102"/>
      <c r="J81" s="102"/>
      <c r="K81" s="102"/>
    </row>
    <row r="82" spans="1:13" x14ac:dyDescent="0.3">
      <c r="A82" s="1"/>
      <c r="B82" s="34"/>
      <c r="C82" s="19" t="s">
        <v>2</v>
      </c>
      <c r="D82" s="20"/>
      <c r="E82" s="20"/>
      <c r="F82" s="20"/>
      <c r="G82" s="20"/>
      <c r="H82" s="20"/>
      <c r="I82" s="102"/>
      <c r="J82" s="102"/>
      <c r="K82" s="102"/>
    </row>
    <row r="83" spans="1:13" x14ac:dyDescent="0.3">
      <c r="A83" s="1"/>
      <c r="B83" s="34">
        <v>27</v>
      </c>
      <c r="C83" s="218" t="s">
        <v>3</v>
      </c>
      <c r="D83" s="219">
        <f>USGS!D83+BoR!D83+BOEM!D83+FWS!D83+NPS!D83+BLM!D83</f>
        <v>327</v>
      </c>
      <c r="E83" s="219">
        <f>USGS!E83+BoR!E83+BOEM!E83+FWS!E83+NPS!E83+BLM!E83</f>
        <v>351</v>
      </c>
      <c r="F83" s="219">
        <f>USGS!F83+BoR!F83+BOEM!F83+FWS!F83+NPS!F83+BLM!F83</f>
        <v>455</v>
      </c>
      <c r="G83" s="219">
        <f>USGS!G83+BoR!G83+BOEM!G83+FWS!G83+NPS!G83+BLM!G83</f>
        <v>566</v>
      </c>
      <c r="H83" s="219">
        <f>USGS!H83+BoR!H83+BOEM!H83+FWS!H83+NPS!H83+BLM!H83</f>
        <v>787</v>
      </c>
      <c r="I83" s="219">
        <f>USGS!I83+BoR!I83+BOEM!I83+FWS!I83+NPS!I83+BLM!I83</f>
        <v>836</v>
      </c>
      <c r="J83" s="219">
        <f>USGS!J83+BoR!J83+BOEM!J83+FWS!J83+NPS!J83+BLM!J83</f>
        <v>783</v>
      </c>
      <c r="K83" s="219">
        <f>USGS!K83+BoR!K83+BOEM!K83+FWS!K83+NPS!K83+BLM!K83</f>
        <v>687</v>
      </c>
    </row>
    <row r="84" spans="1:13" x14ac:dyDescent="0.3">
      <c r="A84" s="1"/>
      <c r="B84" s="34">
        <v>28</v>
      </c>
      <c r="C84" s="218" t="s">
        <v>4</v>
      </c>
      <c r="D84" s="219">
        <f>USGS!D84+BoR!D84+BOEM!D84+FWS!D84+NPS!D84+BLM!D84</f>
        <v>282</v>
      </c>
      <c r="E84" s="219">
        <f>USGS!E84+BoR!E84+BOEM!E84+FWS!E84+NPS!E84+BLM!E84</f>
        <v>279</v>
      </c>
      <c r="F84" s="219">
        <f>USGS!F84+BoR!F84+BOEM!F84+FWS!F84+NPS!F84+BLM!F84</f>
        <v>378</v>
      </c>
      <c r="G84" s="219">
        <f>USGS!G84+BoR!G84+BOEM!G84+FWS!G84+NPS!G84+BLM!G84</f>
        <v>411</v>
      </c>
      <c r="H84" s="219">
        <f>USGS!H84+BoR!H84+BOEM!H84+FWS!H84+NPS!H84+BLM!H84</f>
        <v>574</v>
      </c>
      <c r="I84" s="219">
        <f>USGS!I84+BoR!I84+BOEM!I84+FWS!I84+NPS!I84+BLM!I84</f>
        <v>505</v>
      </c>
      <c r="J84" s="219">
        <f>USGS!J84+BoR!J84+BOEM!J84+FWS!J84+NPS!J84+BLM!J84</f>
        <v>466</v>
      </c>
      <c r="K84" s="219">
        <f>USGS!K84+BoR!K84+BOEM!K84+FWS!K84+NPS!K84+BLM!K84</f>
        <v>418</v>
      </c>
    </row>
    <row r="85" spans="1:13" x14ac:dyDescent="0.3">
      <c r="A85" s="1"/>
      <c r="B85" s="34"/>
      <c r="C85" s="21"/>
      <c r="D85" s="20"/>
      <c r="E85" s="20"/>
      <c r="F85" s="20"/>
      <c r="G85" s="20"/>
      <c r="H85" s="20"/>
      <c r="I85" s="102"/>
      <c r="J85" s="102"/>
      <c r="K85" s="102"/>
    </row>
    <row r="86" spans="1:13" x14ac:dyDescent="0.3">
      <c r="A86" s="1"/>
      <c r="B86" s="34"/>
      <c r="C86" s="19" t="s">
        <v>63</v>
      </c>
      <c r="D86" s="20"/>
      <c r="E86" s="20"/>
      <c r="F86" s="20"/>
      <c r="G86" s="20"/>
      <c r="H86" s="20"/>
      <c r="I86" s="102"/>
      <c r="J86" s="102"/>
      <c r="K86" s="102"/>
    </row>
    <row r="87" spans="1:13" x14ac:dyDescent="0.3">
      <c r="A87" s="1"/>
      <c r="B87" s="34"/>
      <c r="C87" s="218" t="s">
        <v>64</v>
      </c>
      <c r="D87" s="219">
        <f>USGS!D87+BoR!D87+BOEM!D87+FWS!D87+NPS!D87+BLM!D87</f>
        <v>209</v>
      </c>
      <c r="E87" s="219">
        <f>USGS!E87+BoR!E87+BOEM!E87+FWS!E87+NPS!E87+BLM!E87</f>
        <v>283</v>
      </c>
      <c r="F87" s="219">
        <f>USGS!F87+BoR!F87+BOEM!F87+FWS!F87+NPS!F87+BLM!F87</f>
        <v>322</v>
      </c>
      <c r="G87" s="219">
        <f>USGS!G87+BoR!G87+BOEM!G87+FWS!G87+NPS!G87+BLM!G87</f>
        <v>292</v>
      </c>
      <c r="H87" s="219">
        <f>USGS!H87+BoR!H87+BOEM!H87+FWS!H87+NPS!H87+BLM!H87</f>
        <v>318</v>
      </c>
      <c r="I87" s="219">
        <f>USGS!I87+BoR!I87+BOEM!I87+FWS!I87+NPS!I87+BLM!I87</f>
        <v>319</v>
      </c>
      <c r="J87" s="219">
        <f>USGS!J87+BoR!J87+BOEM!J87+FWS!J87+NPS!J87+BLM!J87</f>
        <v>247</v>
      </c>
      <c r="K87" s="219">
        <f>USGS!K87+BoR!K87+BOEM!K87+FWS!K87+NPS!K87+BLM!K87</f>
        <v>249</v>
      </c>
    </row>
    <row r="88" spans="1:13" x14ac:dyDescent="0.3">
      <c r="A88" s="1"/>
      <c r="B88" s="34"/>
      <c r="C88" s="220" t="s">
        <v>65</v>
      </c>
      <c r="D88" s="219">
        <f>USGS!D88+BoR!D88+BOEM!D88+FWS!D88+NPS!D88+BLM!D88</f>
        <v>155</v>
      </c>
      <c r="E88" s="219">
        <f>USGS!E88+BoR!E88+BOEM!E88+FWS!E88+NPS!E88+BLM!E88</f>
        <v>165</v>
      </c>
      <c r="F88" s="219">
        <f>USGS!F88+BoR!F88+BOEM!F88+FWS!F88+NPS!F88+BLM!F88</f>
        <v>137</v>
      </c>
      <c r="G88" s="219">
        <f>USGS!G88+BoR!G88+BOEM!G88+FWS!G88+NPS!G88+BLM!G88</f>
        <v>112</v>
      </c>
      <c r="H88" s="219">
        <f>USGS!H88+BoR!H88+BOEM!H88+FWS!H88+NPS!H88+BLM!H88</f>
        <v>121</v>
      </c>
      <c r="I88" s="219">
        <f>USGS!I88+BoR!I88+BOEM!I88+FWS!I88+NPS!I88+BLM!I88</f>
        <v>126</v>
      </c>
      <c r="J88" s="219">
        <f>USGS!J88+BoR!J88+BOEM!J88+FWS!J88+NPS!J88+BLM!J88</f>
        <v>89</v>
      </c>
      <c r="K88" s="219">
        <f>USGS!K88+BoR!K88+BOEM!K88+FWS!K88+NPS!K88+BLM!K88</f>
        <v>117</v>
      </c>
      <c r="M88" s="82"/>
    </row>
    <row r="89" spans="1:13" x14ac:dyDescent="0.3">
      <c r="A89" s="1"/>
      <c r="B89" s="256"/>
      <c r="C89" s="256"/>
      <c r="D89" s="256"/>
      <c r="E89" s="256"/>
      <c r="F89" s="256"/>
      <c r="G89" s="256"/>
      <c r="H89" s="256"/>
      <c r="I89" s="151"/>
      <c r="J89" s="20"/>
      <c r="K89" s="102"/>
    </row>
    <row r="90" spans="1:13" ht="28.2" customHeight="1" x14ac:dyDescent="0.3">
      <c r="A90" s="1"/>
      <c r="B90" s="253" t="s">
        <v>22</v>
      </c>
      <c r="C90" s="253"/>
      <c r="D90" s="253"/>
      <c r="E90" s="253"/>
      <c r="F90" s="253"/>
      <c r="G90" s="253"/>
      <c r="H90" s="253"/>
      <c r="I90" s="253"/>
      <c r="J90" s="254"/>
      <c r="K90" s="1"/>
    </row>
    <row r="91" spans="1:13" x14ac:dyDescent="0.3">
      <c r="J91" s="26"/>
      <c r="K91" s="90"/>
    </row>
    <row r="92" spans="1:13" x14ac:dyDescent="0.3">
      <c r="A92" s="1"/>
      <c r="B92" s="255" t="s">
        <v>41</v>
      </c>
      <c r="C92" s="255"/>
      <c r="D92" s="255"/>
      <c r="E92" s="255"/>
      <c r="F92" s="255"/>
      <c r="G92" s="255"/>
      <c r="H92" s="255"/>
      <c r="I92" s="149"/>
      <c r="J92" s="26"/>
      <c r="K92" s="90"/>
    </row>
    <row r="93" spans="1:13" ht="28.2" customHeight="1" x14ac:dyDescent="0.3">
      <c r="A93" s="1"/>
      <c r="B93" s="55"/>
      <c r="C93" s="56"/>
      <c r="D93" s="54" t="s">
        <v>61</v>
      </c>
      <c r="E93" s="54" t="s">
        <v>60</v>
      </c>
      <c r="F93" s="54" t="s">
        <v>59</v>
      </c>
      <c r="G93" s="54" t="s">
        <v>58</v>
      </c>
      <c r="H93" s="54" t="s">
        <v>57</v>
      </c>
      <c r="I93" s="129" t="s">
        <v>62</v>
      </c>
      <c r="J93" s="129" t="s">
        <v>78</v>
      </c>
      <c r="K93" s="129" t="s">
        <v>102</v>
      </c>
    </row>
    <row r="94" spans="1:13" x14ac:dyDescent="0.3">
      <c r="A94" s="1"/>
      <c r="B94" s="34"/>
      <c r="C94" s="19"/>
      <c r="D94" s="20"/>
      <c r="E94" s="20"/>
      <c r="F94" s="20"/>
      <c r="G94" s="20"/>
      <c r="H94" s="20"/>
      <c r="I94" s="102"/>
      <c r="J94" s="20"/>
      <c r="K94" s="102"/>
    </row>
    <row r="95" spans="1:13" x14ac:dyDescent="0.3">
      <c r="A95" s="1"/>
      <c r="B95" s="34"/>
      <c r="C95" s="27" t="s">
        <v>35</v>
      </c>
      <c r="D95" s="20"/>
      <c r="E95" s="20"/>
      <c r="F95" s="20"/>
      <c r="G95" s="20"/>
      <c r="H95" s="20"/>
      <c r="I95" s="102"/>
      <c r="J95" s="20"/>
      <c r="K95" s="102"/>
    </row>
    <row r="96" spans="1:13" x14ac:dyDescent="0.3">
      <c r="A96" s="1"/>
      <c r="B96" s="34"/>
      <c r="C96" s="21"/>
      <c r="D96" s="20"/>
      <c r="E96" s="20"/>
      <c r="F96" s="20"/>
      <c r="G96" s="20"/>
      <c r="H96" s="20"/>
      <c r="I96" s="102"/>
      <c r="J96" s="20"/>
      <c r="K96" s="102"/>
    </row>
    <row r="97" spans="1:11" x14ac:dyDescent="0.3">
      <c r="A97" s="1"/>
      <c r="B97" s="34"/>
      <c r="C97" s="21"/>
      <c r="D97" s="20"/>
      <c r="E97" s="20"/>
      <c r="F97" s="20"/>
      <c r="G97" s="20"/>
      <c r="H97" s="20"/>
      <c r="I97" s="102"/>
      <c r="J97" s="20"/>
      <c r="K97" s="102"/>
    </row>
    <row r="98" spans="1:11" x14ac:dyDescent="0.3">
      <c r="J98" s="26"/>
      <c r="K98" s="90"/>
    </row>
    <row r="99" spans="1:11" x14ac:dyDescent="0.3">
      <c r="A99" s="1"/>
      <c r="J99" s="26"/>
      <c r="K99" s="90"/>
    </row>
    <row r="100" spans="1:11" x14ac:dyDescent="0.3">
      <c r="A100" s="1"/>
      <c r="B100" s="255" t="s">
        <v>56</v>
      </c>
      <c r="C100" s="258"/>
      <c r="D100" s="258"/>
      <c r="E100" s="258"/>
      <c r="F100" s="258"/>
      <c r="G100" s="258"/>
      <c r="H100" s="258"/>
      <c r="I100" s="150"/>
      <c r="J100" s="26"/>
      <c r="K100" s="90"/>
    </row>
    <row r="101" spans="1:11" ht="34.950000000000003" customHeight="1" x14ac:dyDescent="0.3">
      <c r="A101" s="1"/>
      <c r="B101" s="49"/>
      <c r="C101" s="57" t="s">
        <v>49</v>
      </c>
      <c r="D101" s="54" t="s">
        <v>61</v>
      </c>
      <c r="E101" s="54" t="s">
        <v>60</v>
      </c>
      <c r="F101" s="54" t="s">
        <v>59</v>
      </c>
      <c r="G101" s="54" t="s">
        <v>58</v>
      </c>
      <c r="H101" s="54" t="s">
        <v>57</v>
      </c>
      <c r="I101" s="129" t="s">
        <v>62</v>
      </c>
      <c r="J101" s="129" t="s">
        <v>78</v>
      </c>
      <c r="K101" s="129" t="s">
        <v>102</v>
      </c>
    </row>
    <row r="102" spans="1:11" x14ac:dyDescent="0.3">
      <c r="A102" s="1"/>
      <c r="B102" s="43"/>
      <c r="C102" s="222" t="s">
        <v>50</v>
      </c>
      <c r="D102" s="219">
        <f>USGS!D102+BoR!D102+BOEM!D102+FWS!D102+NPS!D102+BLM!D102</f>
        <v>25</v>
      </c>
      <c r="E102" s="219">
        <f>USGS!E102+BoR!E102+BOEM!E102+FWS!E102+NPS!E102+BLM!E102</f>
        <v>26</v>
      </c>
      <c r="F102" s="219">
        <f>USGS!F102+BoR!F102+BOEM!F102+FWS!F102+NPS!F102+BLM!F102</f>
        <v>20</v>
      </c>
      <c r="G102" s="219">
        <f>USGS!G102+BoR!G102+BOEM!G102+FWS!G102+NPS!G102+BLM!G102</f>
        <v>18</v>
      </c>
      <c r="H102" s="219">
        <f>USGS!H102+BoR!H102+BOEM!H102+FWS!H102+NPS!H102+BLM!H102</f>
        <v>20</v>
      </c>
      <c r="I102" s="219">
        <f>USGS!I102+BoR!I102+BOEM!I102+FWS!I102+NPS!I102+BLM!I102</f>
        <v>22</v>
      </c>
      <c r="J102" s="219">
        <f>USGS!J102+BoR!J102+BOEM!J102+FWS!J102+NPS!J102+BLM!J102</f>
        <v>15</v>
      </c>
      <c r="K102" s="219">
        <f>USGS!K102+BoR!K102+BOEM!K102+FWS!K102+NPS!K102+BLM!K102</f>
        <v>17</v>
      </c>
    </row>
    <row r="103" spans="1:11" x14ac:dyDescent="0.3">
      <c r="A103" s="1"/>
      <c r="B103" s="46"/>
      <c r="C103" s="222" t="s">
        <v>51</v>
      </c>
      <c r="D103" s="219">
        <f>USGS!D103+BoR!D103+BOEM!D103+FWS!D103+NPS!D103+BLM!D103</f>
        <v>2</v>
      </c>
      <c r="E103" s="219">
        <f>USGS!E103+BoR!E103+BOEM!E103+FWS!E103+NPS!E103+BLM!E103</f>
        <v>1</v>
      </c>
      <c r="F103" s="219">
        <f>USGS!F103+BoR!F103+BOEM!F103+FWS!F103+NPS!F103+BLM!F103</f>
        <v>3</v>
      </c>
      <c r="G103" s="219">
        <f>USGS!G103+BoR!G103+BOEM!G103+FWS!G103+NPS!G103+BLM!G103</f>
        <v>0</v>
      </c>
      <c r="H103" s="219">
        <f>USGS!H103+BoR!H103+BOEM!H103+FWS!H103+NPS!H103+BLM!H103</f>
        <v>3</v>
      </c>
      <c r="I103" s="219">
        <f>USGS!I103+BoR!I103+BOEM!I103+FWS!I103+NPS!I103+BLM!I103</f>
        <v>0</v>
      </c>
      <c r="J103" s="219">
        <f>USGS!J103+BoR!J103+BOEM!J103+FWS!J103+NPS!J103+BLM!J103</f>
        <v>0</v>
      </c>
      <c r="K103" s="219">
        <f>USGS!K103+BoR!K103+BOEM!K103+FWS!K103+NPS!K103+BLM!K103</f>
        <v>2</v>
      </c>
    </row>
    <row r="104" spans="1:11" x14ac:dyDescent="0.3">
      <c r="A104" s="1"/>
      <c r="B104" s="47"/>
      <c r="C104" s="44" t="s">
        <v>52</v>
      </c>
      <c r="D104" s="20">
        <f>USGS!D104+BoR!D104+BOEM!D104+FWS!D104+NPS!D104+BLM!D104</f>
        <v>23</v>
      </c>
      <c r="E104" s="20">
        <f>USGS!E104+BoR!E104+BOEM!E104+FWS!E104+NPS!E104+BLM!E104</f>
        <v>24</v>
      </c>
      <c r="F104" s="20">
        <f>USGS!F104+BoR!F104+BOEM!F104+FWS!F104+NPS!F104+BLM!F104</f>
        <v>20</v>
      </c>
      <c r="G104" s="20">
        <f>USGS!G104+BoR!G104+BOEM!G104+FWS!G104+NPS!G104+BLM!G104</f>
        <v>16</v>
      </c>
      <c r="H104" s="20">
        <f>USGS!H104+BoR!H104+BOEM!H104+FWS!H104+NPS!H104+BLM!H104</f>
        <v>18</v>
      </c>
      <c r="I104" s="102">
        <f>USGS!I104+BoR!I104+BOEM!I104+FWS!I104+NPS!I104+BLM!I104</f>
        <v>20</v>
      </c>
      <c r="J104" s="102">
        <f>USGS!J104+BoR!J104+BOEM!J104+FWS!J104+NPS!J104+BLM!J104</f>
        <v>13</v>
      </c>
      <c r="K104" s="102">
        <f>USGS!K104+BoR!K104+BOEM!K104+FWS!K104+NPS!K104+BLM!K104</f>
        <v>15</v>
      </c>
    </row>
    <row r="105" spans="1:11" x14ac:dyDescent="0.3">
      <c r="A105" s="1"/>
      <c r="B105" s="47"/>
      <c r="C105" s="44" t="s">
        <v>53</v>
      </c>
      <c r="D105" s="20">
        <f>USGS!D105+BoR!D105+BOEM!D105+FWS!D105+NPS!D105+BLM!D105</f>
        <v>2</v>
      </c>
      <c r="E105" s="20">
        <f>USGS!E105+BoR!E105+BOEM!E105+FWS!E105+NPS!E105+BLM!E105</f>
        <v>1</v>
      </c>
      <c r="F105" s="32">
        <f>USGS!F105+BoR!F105+BOEM!F105+FWS!F105+NPS!F105+BLM!F105</f>
        <v>3</v>
      </c>
      <c r="G105" s="20">
        <f>USGS!G105+BoR!G105+BOEM!G105+FWS!G105+NPS!G105+BLM!G105</f>
        <v>0</v>
      </c>
      <c r="H105" s="20">
        <f>USGS!H105+BoR!H105+BOEM!H105+FWS!H105+NPS!H105+BLM!H105</f>
        <v>3</v>
      </c>
      <c r="I105" s="102">
        <f>USGS!I105+BoR!I105+BOEM!I105+FWS!I105+NPS!I105+BLM!I105</f>
        <v>0</v>
      </c>
      <c r="J105" s="102">
        <f>USGS!J105+BoR!J105+BOEM!J105+FWS!J105+NPS!J105+BLM!J105</f>
        <v>0</v>
      </c>
      <c r="K105" s="102">
        <f>USGS!K105+BoR!K105+BOEM!K105+FWS!K105+NPS!K105+BLM!K105</f>
        <v>2</v>
      </c>
    </row>
    <row r="106" spans="1:11" x14ac:dyDescent="0.3">
      <c r="A106" s="1"/>
      <c r="B106" s="49"/>
      <c r="C106" s="223" t="s">
        <v>54</v>
      </c>
      <c r="D106" s="219">
        <f>USGS!D106+BoR!D106+BOEM!D106+FWS!D106+NPS!D106+BLM!D106</f>
        <v>22</v>
      </c>
      <c r="E106" s="219">
        <f>USGS!E106+BoR!E106+BOEM!E106+FWS!E106+NPS!E106+BLM!E106</f>
        <v>22</v>
      </c>
      <c r="F106" s="219">
        <f>USGS!F106+BoR!F106+BOEM!F106+FWS!F106+NPS!F106+BLM!F106</f>
        <v>16</v>
      </c>
      <c r="G106" s="219">
        <f>USGS!G106+BoR!G106+BOEM!G106+FWS!G106+NPS!G106+BLM!G106</f>
        <v>15</v>
      </c>
      <c r="H106" s="219">
        <f>USGS!H106+BoR!H106+BOEM!H106+FWS!H106+NPS!H106+BLM!H106</f>
        <v>18</v>
      </c>
      <c r="I106" s="219">
        <f>USGS!I106+BoR!I106+BOEM!I106+FWS!I106+NPS!I106+BLM!I106</f>
        <v>17</v>
      </c>
      <c r="J106" s="219">
        <f>USGS!J106+BoR!J106+BOEM!J106+FWS!J106+NPS!J106+BLM!J106</f>
        <v>13</v>
      </c>
      <c r="K106" s="219">
        <f>USGS!K106+BoR!K106+BOEM!K106+FWS!K106+NPS!K106+BLM!K106</f>
        <v>13</v>
      </c>
    </row>
    <row r="107" spans="1:11" x14ac:dyDescent="0.3">
      <c r="A107" s="1"/>
      <c r="B107" s="52"/>
      <c r="C107" s="50" t="s">
        <v>55</v>
      </c>
      <c r="D107" s="20">
        <f>USGS!D107+BoR!D107+BOEM!D107+FWS!D107+NPS!D107+BLM!D107</f>
        <v>3</v>
      </c>
      <c r="E107" s="20">
        <f>USGS!E107+BoR!E107+BOEM!E107+FWS!E107+NPS!E107+BLM!E107</f>
        <v>12</v>
      </c>
      <c r="F107" s="20">
        <f>USGS!F107+BoR!F107+BOEM!F107+FWS!F107+NPS!F107+BLM!F107</f>
        <v>4</v>
      </c>
      <c r="G107" s="20">
        <f>USGS!G107+BoR!G107+BOEM!G107+FWS!G107+NPS!G107+BLM!G107</f>
        <v>5</v>
      </c>
      <c r="H107" s="20">
        <f>USGS!H107+BoR!H107+BOEM!H107+FWS!H107+NPS!H107+BLM!H107</f>
        <v>7</v>
      </c>
      <c r="I107" s="102">
        <f>USGS!I107+BoR!I107+BOEM!I107+FWS!I107+NPS!I107+BLM!I107</f>
        <v>8</v>
      </c>
      <c r="J107" s="102">
        <f>USGS!J107+BoR!J107+BOEM!J107+FWS!J107+NPS!J107+BLM!J107</f>
        <v>7</v>
      </c>
      <c r="K107" s="102">
        <f>USGS!K107+BoR!K107+BOEM!K107+FWS!K107+NPS!K107+BLM!K107</f>
        <v>8</v>
      </c>
    </row>
    <row r="108" spans="1:11" x14ac:dyDescent="0.3">
      <c r="B108" s="40"/>
      <c r="C108" s="41"/>
      <c r="D108" s="20"/>
      <c r="E108" s="20"/>
      <c r="F108" s="20"/>
      <c r="G108" s="20"/>
      <c r="H108" s="20"/>
      <c r="I108" s="102"/>
      <c r="J108" s="20"/>
      <c r="K108" s="102"/>
    </row>
  </sheetData>
  <customSheetViews>
    <customSheetView guid="{5FB72AAD-ECEA-4422-8E45-8800DA688AC2}" scale="90" fitToPage="1" topLeftCell="C61">
      <selection activeCell="M62" sqref="M62"/>
      <pageMargins left="0.7" right="0.7" top="0.75" bottom="0.75" header="0.3" footer="0.3"/>
      <pageSetup scale="99" fitToHeight="0" orientation="landscape" r:id="rId1"/>
    </customSheetView>
    <customSheetView guid="{178C8736-A54F-4AD8-89E5-B9B204870C3E}" scale="90" fitToPage="1" topLeftCell="C37">
      <selection activeCell="M62" sqref="M62"/>
      <pageMargins left="0.7" right="0.7" top="0.75" bottom="0.75" header="0.3" footer="0.3"/>
      <pageSetup scale="99" fitToHeight="0" orientation="landscape" r:id="rId2"/>
    </customSheetView>
  </customSheetViews>
  <mergeCells count="16">
    <mergeCell ref="B2:H2"/>
    <mergeCell ref="B3:H3"/>
    <mergeCell ref="B4:H4"/>
    <mergeCell ref="B5:H5"/>
    <mergeCell ref="B7:H7"/>
    <mergeCell ref="B16:J16"/>
    <mergeCell ref="B19:H19"/>
    <mergeCell ref="B35:J35"/>
    <mergeCell ref="B37:H37"/>
    <mergeCell ref="B67:H67"/>
    <mergeCell ref="B100:H100"/>
    <mergeCell ref="B68:J68"/>
    <mergeCell ref="B70:H70"/>
    <mergeCell ref="B89:H89"/>
    <mergeCell ref="B90:J90"/>
    <mergeCell ref="B92:H92"/>
  </mergeCells>
  <pageMargins left="0.7" right="0.7" top="0.75" bottom="0.75" header="0.3" footer="0.3"/>
  <pageSetup scale="99" fitToHeight="0" orientation="landscape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8"/>
  <sheetViews>
    <sheetView tabSelected="1" topLeftCell="A67" zoomScale="90" zoomScaleNormal="90" workbookViewId="0">
      <selection activeCell="L23" sqref="L23"/>
    </sheetView>
  </sheetViews>
  <sheetFormatPr defaultColWidth="8.6640625" defaultRowHeight="15.6" x14ac:dyDescent="0.3"/>
  <cols>
    <col min="1" max="1" width="8" style="88" bestFit="1" customWidth="1"/>
    <col min="2" max="2" width="4.5546875" style="190" customWidth="1"/>
    <col min="3" max="3" width="50.5546875" style="87" customWidth="1"/>
    <col min="4" max="4" width="12.33203125" style="86" customWidth="1"/>
    <col min="5" max="9" width="9.6640625" style="86" customWidth="1"/>
    <col min="10" max="10" width="11.44140625" style="86" customWidth="1"/>
    <col min="11" max="16384" width="8.6640625" style="86"/>
  </cols>
  <sheetData>
    <row r="1" spans="1:10" x14ac:dyDescent="0.3">
      <c r="A1" s="88" t="s">
        <v>76</v>
      </c>
    </row>
    <row r="2" spans="1:10" x14ac:dyDescent="0.3">
      <c r="B2" s="236" t="s">
        <v>99</v>
      </c>
      <c r="C2" s="236"/>
      <c r="D2" s="236"/>
      <c r="E2" s="236"/>
      <c r="F2" s="236"/>
      <c r="G2" s="236"/>
      <c r="H2" s="236"/>
      <c r="I2" s="190"/>
    </row>
    <row r="3" spans="1:10" x14ac:dyDescent="0.3">
      <c r="B3" s="236" t="s">
        <v>98</v>
      </c>
      <c r="C3" s="236"/>
      <c r="D3" s="236"/>
      <c r="E3" s="236"/>
      <c r="F3" s="236"/>
      <c r="G3" s="236"/>
      <c r="H3" s="236"/>
      <c r="I3" s="190"/>
    </row>
    <row r="4" spans="1:10" x14ac:dyDescent="0.3">
      <c r="B4" s="236" t="s">
        <v>44</v>
      </c>
      <c r="C4" s="236"/>
      <c r="D4" s="236"/>
      <c r="E4" s="236"/>
      <c r="F4" s="236"/>
      <c r="G4" s="236"/>
      <c r="H4" s="236"/>
      <c r="I4" s="190"/>
    </row>
    <row r="5" spans="1:10" x14ac:dyDescent="0.3">
      <c r="B5" s="236"/>
      <c r="C5" s="236"/>
      <c r="D5" s="236"/>
      <c r="E5" s="236"/>
      <c r="F5" s="236"/>
      <c r="G5" s="236"/>
      <c r="H5" s="236"/>
      <c r="I5" s="190"/>
      <c r="J5" s="98"/>
    </row>
    <row r="6" spans="1:10" x14ac:dyDescent="0.3">
      <c r="A6" s="89"/>
      <c r="B6" s="97"/>
      <c r="C6" s="97"/>
      <c r="D6" s="97"/>
      <c r="E6" s="97"/>
      <c r="F6" s="97"/>
      <c r="G6" s="97"/>
      <c r="H6" s="97"/>
      <c r="I6" s="97"/>
    </row>
    <row r="7" spans="1:10" x14ac:dyDescent="0.3">
      <c r="A7" s="89"/>
      <c r="B7" s="257" t="s">
        <v>48</v>
      </c>
      <c r="C7" s="257"/>
      <c r="D7" s="257"/>
      <c r="E7" s="257"/>
      <c r="F7" s="257"/>
      <c r="G7" s="257"/>
      <c r="H7" s="257"/>
      <c r="I7" s="192"/>
    </row>
    <row r="8" spans="1:10" s="100" customFormat="1" ht="30" customHeight="1" x14ac:dyDescent="0.3">
      <c r="A8" s="99"/>
      <c r="B8" s="129"/>
      <c r="C8" s="129"/>
      <c r="D8" s="129" t="s">
        <v>92</v>
      </c>
      <c r="E8" s="129" t="s">
        <v>93</v>
      </c>
      <c r="F8" s="129" t="s">
        <v>100</v>
      </c>
      <c r="G8" s="129" t="s">
        <v>97</v>
      </c>
      <c r="H8" s="129" t="s">
        <v>94</v>
      </c>
      <c r="I8" s="129" t="s">
        <v>95</v>
      </c>
      <c r="J8" s="129" t="s">
        <v>96</v>
      </c>
    </row>
    <row r="9" spans="1:10" x14ac:dyDescent="0.3">
      <c r="B9" s="194"/>
      <c r="C9" s="105" t="s">
        <v>5</v>
      </c>
      <c r="D9" s="102"/>
      <c r="E9" s="102"/>
      <c r="F9" s="102"/>
      <c r="G9" s="102"/>
      <c r="H9" s="102"/>
      <c r="I9" s="102"/>
      <c r="J9" s="102"/>
    </row>
    <row r="10" spans="1:10" x14ac:dyDescent="0.3">
      <c r="B10" s="194">
        <v>1</v>
      </c>
      <c r="C10" s="103" t="s">
        <v>6</v>
      </c>
      <c r="D10" s="102">
        <f>USGS!$K10</f>
        <v>7</v>
      </c>
      <c r="E10" s="102">
        <f>BoR!$K10</f>
        <v>2</v>
      </c>
      <c r="F10" s="102">
        <f>BOEM!$K10</f>
        <v>0</v>
      </c>
      <c r="G10" s="102">
        <f>FWS!$K10</f>
        <v>0</v>
      </c>
      <c r="H10" s="102">
        <f>NPS!$K10</f>
        <v>0</v>
      </c>
      <c r="I10" s="102">
        <f>BLM!$K10</f>
        <v>0</v>
      </c>
      <c r="J10" s="102">
        <f>SUM(D10:I10)</f>
        <v>9</v>
      </c>
    </row>
    <row r="11" spans="1:10" x14ac:dyDescent="0.3">
      <c r="B11" s="194"/>
      <c r="C11" s="106"/>
      <c r="D11" s="102"/>
      <c r="E11" s="102"/>
      <c r="F11" s="102"/>
      <c r="G11" s="102"/>
      <c r="H11" s="102"/>
      <c r="I11" s="102"/>
      <c r="J11" s="102"/>
    </row>
    <row r="12" spans="1:10" x14ac:dyDescent="0.3">
      <c r="B12" s="194"/>
      <c r="C12" s="105" t="s">
        <v>7</v>
      </c>
      <c r="D12" s="102"/>
      <c r="E12" s="102"/>
      <c r="F12" s="102"/>
      <c r="G12" s="102"/>
      <c r="H12" s="102"/>
      <c r="I12" s="102"/>
      <c r="J12" s="102"/>
    </row>
    <row r="13" spans="1:10" x14ac:dyDescent="0.3">
      <c r="B13" s="194">
        <v>2</v>
      </c>
      <c r="C13" s="103" t="s">
        <v>8</v>
      </c>
      <c r="D13" s="102">
        <f>USGS!$K13</f>
        <v>6</v>
      </c>
      <c r="E13" s="102">
        <f>BoR!$K13</f>
        <v>1</v>
      </c>
      <c r="F13" s="102">
        <f>BOEM!$K13</f>
        <v>0</v>
      </c>
      <c r="G13" s="102">
        <f>FWS!$K13</f>
        <v>0</v>
      </c>
      <c r="H13" s="102">
        <f>NPS!$K13</f>
        <v>0</v>
      </c>
      <c r="I13" s="102">
        <f>BLM!$K13</f>
        <v>0</v>
      </c>
      <c r="J13" s="102">
        <f t="shared" ref="J13:J14" si="0">SUM(D13:I13)</f>
        <v>7</v>
      </c>
    </row>
    <row r="14" spans="1:10" x14ac:dyDescent="0.3">
      <c r="B14" s="194">
        <v>3</v>
      </c>
      <c r="C14" s="103" t="s">
        <v>9</v>
      </c>
      <c r="D14" s="102">
        <f>USGS!$K14</f>
        <v>4</v>
      </c>
      <c r="E14" s="102">
        <f>BoR!$K14</f>
        <v>0</v>
      </c>
      <c r="F14" s="102">
        <f>BOEM!$K14</f>
        <v>0</v>
      </c>
      <c r="G14" s="102">
        <f>FWS!$K14</f>
        <v>1</v>
      </c>
      <c r="H14" s="102">
        <f>NPS!$K14</f>
        <v>1</v>
      </c>
      <c r="I14" s="102">
        <f>BLM!$K14</f>
        <v>0</v>
      </c>
      <c r="J14" s="102">
        <f t="shared" si="0"/>
        <v>6</v>
      </c>
    </row>
    <row r="15" spans="1:10" x14ac:dyDescent="0.3">
      <c r="A15" s="89"/>
      <c r="B15" s="194"/>
      <c r="C15" s="103"/>
      <c r="D15" s="102"/>
      <c r="E15" s="102"/>
      <c r="F15" s="102"/>
      <c r="G15" s="102"/>
      <c r="H15" s="102"/>
      <c r="I15" s="102"/>
      <c r="J15" s="102"/>
    </row>
    <row r="16" spans="1:10" ht="27" customHeight="1" x14ac:dyDescent="0.3">
      <c r="A16" s="89"/>
      <c r="B16" s="253" t="s">
        <v>23</v>
      </c>
      <c r="C16" s="253"/>
      <c r="D16" s="253"/>
      <c r="E16" s="253"/>
      <c r="F16" s="253"/>
      <c r="G16" s="253"/>
      <c r="H16" s="253"/>
      <c r="I16" s="253"/>
      <c r="J16" s="254"/>
    </row>
    <row r="17" spans="1:10" x14ac:dyDescent="0.3">
      <c r="A17" s="89"/>
      <c r="B17" s="84"/>
      <c r="C17" s="84"/>
      <c r="D17" s="84"/>
      <c r="E17" s="84"/>
      <c r="F17" s="84"/>
      <c r="G17" s="84"/>
      <c r="H17" s="84"/>
      <c r="I17" s="84"/>
      <c r="J17" s="102"/>
    </row>
    <row r="18" spans="1:10" x14ac:dyDescent="0.3">
      <c r="A18" s="86"/>
      <c r="B18" s="92"/>
      <c r="C18" s="93"/>
      <c r="D18" s="90"/>
      <c r="E18" s="90"/>
      <c r="F18" s="90"/>
      <c r="G18" s="90"/>
      <c r="H18" s="90"/>
      <c r="I18" s="90"/>
      <c r="J18" s="90"/>
    </row>
    <row r="19" spans="1:10" x14ac:dyDescent="0.3">
      <c r="B19" s="257" t="s">
        <v>47</v>
      </c>
      <c r="C19" s="257"/>
      <c r="D19" s="257"/>
      <c r="E19" s="257"/>
      <c r="F19" s="257"/>
      <c r="G19" s="257"/>
      <c r="H19" s="257"/>
      <c r="I19" s="192"/>
      <c r="J19" s="90"/>
    </row>
    <row r="20" spans="1:10" ht="31.95" customHeight="1" x14ac:dyDescent="0.3">
      <c r="B20" s="130"/>
      <c r="C20" s="131"/>
      <c r="D20" s="129" t="s">
        <v>92</v>
      </c>
      <c r="E20" s="129" t="s">
        <v>93</v>
      </c>
      <c r="F20" s="129" t="s">
        <v>100</v>
      </c>
      <c r="G20" s="129" t="s">
        <v>97</v>
      </c>
      <c r="H20" s="129" t="s">
        <v>94</v>
      </c>
      <c r="I20" s="129" t="s">
        <v>95</v>
      </c>
      <c r="J20" s="129" t="s">
        <v>96</v>
      </c>
    </row>
    <row r="21" spans="1:10" x14ac:dyDescent="0.3">
      <c r="B21" s="194"/>
      <c r="C21" s="105" t="s">
        <v>10</v>
      </c>
      <c r="D21" s="102"/>
      <c r="E21" s="102"/>
      <c r="F21" s="102"/>
      <c r="G21" s="102"/>
      <c r="H21" s="102"/>
      <c r="I21" s="102"/>
      <c r="J21" s="102"/>
    </row>
    <row r="22" spans="1:10" x14ac:dyDescent="0.3">
      <c r="B22" s="194">
        <v>4</v>
      </c>
      <c r="C22" s="103" t="s">
        <v>20</v>
      </c>
      <c r="D22" s="102">
        <f>USGS!$K22</f>
        <v>13</v>
      </c>
      <c r="E22" s="102">
        <f>BoR!$K22</f>
        <v>2</v>
      </c>
      <c r="F22" s="102">
        <f>BOEM!$K22</f>
        <v>0</v>
      </c>
      <c r="G22" s="102">
        <f>FWS!$K22</f>
        <v>0</v>
      </c>
      <c r="H22" s="102">
        <f>NPS!$K22</f>
        <v>0</v>
      </c>
      <c r="I22" s="102">
        <f>BLM!$K22</f>
        <v>0</v>
      </c>
      <c r="J22" s="102">
        <f t="shared" ref="J22:J25" si="1">SUM(D22:I22)</f>
        <v>15</v>
      </c>
    </row>
    <row r="23" spans="1:10" x14ac:dyDescent="0.3">
      <c r="B23" s="194">
        <v>5</v>
      </c>
      <c r="C23" s="104" t="s">
        <v>11</v>
      </c>
      <c r="D23" s="102">
        <f>USGS!$K23</f>
        <v>8</v>
      </c>
      <c r="E23" s="102">
        <f>BoR!$K23</f>
        <v>0</v>
      </c>
      <c r="F23" s="102">
        <f>BOEM!$K23</f>
        <v>0</v>
      </c>
      <c r="G23" s="102">
        <f>FWS!$K23</f>
        <v>0</v>
      </c>
      <c r="H23" s="102">
        <f>NPS!$K23</f>
        <v>0</v>
      </c>
      <c r="I23" s="102">
        <f>BLM!$K23</f>
        <v>0</v>
      </c>
      <c r="J23" s="102">
        <f t="shared" si="1"/>
        <v>8</v>
      </c>
    </row>
    <row r="24" spans="1:10" x14ac:dyDescent="0.3">
      <c r="B24" s="194">
        <v>6</v>
      </c>
      <c r="C24" s="104" t="s">
        <v>12</v>
      </c>
      <c r="D24" s="102">
        <f>USGS!$K24</f>
        <v>0</v>
      </c>
      <c r="E24" s="102">
        <f>BoR!$K24</f>
        <v>0</v>
      </c>
      <c r="F24" s="102">
        <f>BOEM!$K24</f>
        <v>0</v>
      </c>
      <c r="G24" s="102">
        <f>FWS!$K24</f>
        <v>0</v>
      </c>
      <c r="H24" s="102">
        <f>NPS!$K24</f>
        <v>0</v>
      </c>
      <c r="I24" s="102">
        <f>BLM!$K24</f>
        <v>0</v>
      </c>
      <c r="J24" s="102">
        <f t="shared" si="1"/>
        <v>0</v>
      </c>
    </row>
    <row r="25" spans="1:10" x14ac:dyDescent="0.3">
      <c r="B25" s="194">
        <v>7</v>
      </c>
      <c r="C25" s="104" t="s">
        <v>13</v>
      </c>
      <c r="D25" s="102">
        <f>USGS!$K25</f>
        <v>6</v>
      </c>
      <c r="E25" s="102">
        <f>BoR!$K25</f>
        <v>2</v>
      </c>
      <c r="F25" s="102">
        <f>BOEM!$K25</f>
        <v>0</v>
      </c>
      <c r="G25" s="102">
        <f>FWS!$K25</f>
        <v>0</v>
      </c>
      <c r="H25" s="102">
        <f>NPS!$K25</f>
        <v>0</v>
      </c>
      <c r="I25" s="102">
        <f>BLM!$K25</f>
        <v>0</v>
      </c>
      <c r="J25" s="102">
        <f t="shared" si="1"/>
        <v>8</v>
      </c>
    </row>
    <row r="26" spans="1:10" x14ac:dyDescent="0.3">
      <c r="B26" s="194"/>
      <c r="C26" s="106"/>
      <c r="D26" s="102"/>
      <c r="E26" s="102"/>
      <c r="F26" s="102"/>
      <c r="G26" s="102"/>
      <c r="H26" s="102"/>
      <c r="I26" s="102"/>
      <c r="J26" s="102"/>
    </row>
    <row r="27" spans="1:10" x14ac:dyDescent="0.3">
      <c r="B27" s="194"/>
      <c r="C27" s="101" t="s">
        <v>18</v>
      </c>
      <c r="D27" s="102"/>
      <c r="E27" s="102"/>
      <c r="F27" s="102"/>
      <c r="G27" s="102"/>
      <c r="H27" s="102"/>
      <c r="I27" s="102"/>
      <c r="J27" s="102"/>
    </row>
    <row r="28" spans="1:10" x14ac:dyDescent="0.3">
      <c r="B28" s="194">
        <v>8</v>
      </c>
      <c r="C28" s="104" t="s">
        <v>14</v>
      </c>
      <c r="D28" s="102">
        <f>USGS!$K28</f>
        <v>7</v>
      </c>
      <c r="E28" s="102">
        <f>BoR!$K28</f>
        <v>0</v>
      </c>
      <c r="F28" s="102">
        <f>BOEM!$K28</f>
        <v>0</v>
      </c>
      <c r="G28" s="102">
        <f>FWS!$K28</f>
        <v>0</v>
      </c>
      <c r="H28" s="102">
        <f>NPS!$K28</f>
        <v>0</v>
      </c>
      <c r="I28" s="102">
        <f>BLM!$K28</f>
        <v>0</v>
      </c>
      <c r="J28" s="102">
        <f t="shared" ref="J28:J30" si="2">SUM(D28:I28)</f>
        <v>7</v>
      </c>
    </row>
    <row r="29" spans="1:10" x14ac:dyDescent="0.3">
      <c r="B29" s="194">
        <v>9</v>
      </c>
      <c r="C29" s="104" t="s">
        <v>15</v>
      </c>
      <c r="D29" s="102">
        <f>USGS!$K29</f>
        <v>7</v>
      </c>
      <c r="E29" s="102">
        <f>BoR!$K29</f>
        <v>0</v>
      </c>
      <c r="F29" s="102">
        <f>BOEM!$K29</f>
        <v>0</v>
      </c>
      <c r="G29" s="102">
        <f>FWS!$K29</f>
        <v>0</v>
      </c>
      <c r="H29" s="102">
        <f>NPS!$K29</f>
        <v>0</v>
      </c>
      <c r="I29" s="102">
        <f>BLM!$K29</f>
        <v>0</v>
      </c>
      <c r="J29" s="102">
        <f t="shared" si="2"/>
        <v>7</v>
      </c>
    </row>
    <row r="30" spans="1:10" x14ac:dyDescent="0.3">
      <c r="B30" s="194">
        <v>10</v>
      </c>
      <c r="C30" s="104" t="s">
        <v>16</v>
      </c>
      <c r="D30" s="102">
        <f>USGS!$K30</f>
        <v>7</v>
      </c>
      <c r="E30" s="102">
        <f>BoR!$K30</f>
        <v>0</v>
      </c>
      <c r="F30" s="102">
        <f>BOEM!$K30</f>
        <v>0</v>
      </c>
      <c r="G30" s="102">
        <f>FWS!$K30</f>
        <v>0</v>
      </c>
      <c r="H30" s="102">
        <f>NPS!$K30</f>
        <v>0</v>
      </c>
      <c r="I30" s="102">
        <f>BLM!$K30</f>
        <v>0</v>
      </c>
      <c r="J30" s="102">
        <f t="shared" si="2"/>
        <v>7</v>
      </c>
    </row>
    <row r="31" spans="1:10" x14ac:dyDescent="0.3">
      <c r="B31" s="194"/>
      <c r="C31" s="104"/>
      <c r="D31" s="102"/>
      <c r="E31" s="102"/>
      <c r="F31" s="102"/>
      <c r="G31" s="102"/>
      <c r="H31" s="102"/>
      <c r="I31" s="102"/>
      <c r="J31" s="102"/>
    </row>
    <row r="32" spans="1:10" x14ac:dyDescent="0.3">
      <c r="B32" s="194"/>
      <c r="C32" s="104"/>
      <c r="D32" s="102"/>
      <c r="E32" s="102"/>
      <c r="F32" s="102"/>
      <c r="G32" s="102"/>
      <c r="H32" s="102"/>
      <c r="I32" s="102"/>
      <c r="J32" s="102"/>
    </row>
    <row r="33" spans="1:10" x14ac:dyDescent="0.3">
      <c r="A33" s="86"/>
      <c r="B33" s="194"/>
      <c r="C33" s="104"/>
      <c r="D33" s="102"/>
      <c r="E33" s="102"/>
      <c r="F33" s="102"/>
      <c r="G33" s="102"/>
      <c r="H33" s="102"/>
      <c r="I33" s="102"/>
      <c r="J33" s="102"/>
    </row>
    <row r="34" spans="1:10" x14ac:dyDescent="0.3">
      <c r="A34" s="86"/>
      <c r="B34" s="194"/>
      <c r="C34" s="103"/>
      <c r="D34" s="102"/>
      <c r="E34" s="102"/>
      <c r="F34" s="102"/>
      <c r="G34" s="102"/>
      <c r="H34" s="102"/>
      <c r="I34" s="102"/>
      <c r="J34" s="102"/>
    </row>
    <row r="35" spans="1:10" ht="28.95" customHeight="1" x14ac:dyDescent="0.3">
      <c r="A35" s="86"/>
      <c r="B35" s="253" t="s">
        <v>22</v>
      </c>
      <c r="C35" s="253"/>
      <c r="D35" s="253"/>
      <c r="E35" s="253"/>
      <c r="F35" s="253"/>
      <c r="G35" s="253"/>
      <c r="H35" s="253"/>
      <c r="I35" s="253"/>
      <c r="J35" s="254"/>
    </row>
    <row r="36" spans="1:10" x14ac:dyDescent="0.3">
      <c r="A36" s="86"/>
      <c r="B36" s="96"/>
      <c r="C36" s="96"/>
      <c r="D36" s="96"/>
      <c r="E36" s="96"/>
      <c r="F36" s="96"/>
      <c r="G36" s="96"/>
      <c r="H36" s="96"/>
      <c r="I36" s="96"/>
      <c r="J36" s="90"/>
    </row>
    <row r="37" spans="1:10" x14ac:dyDescent="0.3">
      <c r="A37" s="86"/>
      <c r="B37" s="255" t="s">
        <v>42</v>
      </c>
      <c r="C37" s="255"/>
      <c r="D37" s="255"/>
      <c r="E37" s="255"/>
      <c r="F37" s="255"/>
      <c r="G37" s="255"/>
      <c r="H37" s="255"/>
      <c r="I37" s="193"/>
      <c r="J37" s="90"/>
    </row>
    <row r="38" spans="1:10" ht="33" customHeight="1" x14ac:dyDescent="0.3">
      <c r="A38" s="86"/>
      <c r="B38" s="130"/>
      <c r="C38" s="131"/>
      <c r="D38" s="129" t="s">
        <v>92</v>
      </c>
      <c r="E38" s="129" t="s">
        <v>93</v>
      </c>
      <c r="F38" s="129" t="s">
        <v>100</v>
      </c>
      <c r="G38" s="129" t="s">
        <v>97</v>
      </c>
      <c r="H38" s="129" t="s">
        <v>94</v>
      </c>
      <c r="I38" s="129" t="s">
        <v>95</v>
      </c>
      <c r="J38" s="129" t="s">
        <v>96</v>
      </c>
    </row>
    <row r="39" spans="1:10" ht="19.2" customHeight="1" x14ac:dyDescent="0.3">
      <c r="A39" s="86"/>
      <c r="B39" s="194"/>
      <c r="C39" s="111" t="s">
        <v>66</v>
      </c>
      <c r="D39" s="102">
        <f>USGS!$K39</f>
        <v>35875</v>
      </c>
      <c r="E39" s="102">
        <f>BoR!$K39</f>
        <v>15050</v>
      </c>
      <c r="F39" s="102">
        <f>BOEM!$K39</f>
        <v>0</v>
      </c>
      <c r="G39" s="102">
        <f>FWS!$K39</f>
        <v>0</v>
      </c>
      <c r="H39" s="102">
        <f>NPS!$K39</f>
        <v>0</v>
      </c>
      <c r="I39" s="102">
        <f>BLM!$K39</f>
        <v>0</v>
      </c>
      <c r="J39" s="102">
        <f t="shared" ref="J39:J42" si="3">SUM(D39:I39)</f>
        <v>50925</v>
      </c>
    </row>
    <row r="40" spans="1:10" ht="19.2" customHeight="1" x14ac:dyDescent="0.3">
      <c r="A40" s="86"/>
      <c r="B40" s="194"/>
      <c r="C40" s="111" t="s">
        <v>74</v>
      </c>
      <c r="D40" s="102">
        <f>USGS!$K40</f>
        <v>35875</v>
      </c>
      <c r="E40" s="119">
        <f>BoR!$K40</f>
        <v>7315</v>
      </c>
      <c r="F40" s="102">
        <f>BOEM!$K40</f>
        <v>0</v>
      </c>
      <c r="G40" s="102">
        <f>FWS!$K40</f>
        <v>0</v>
      </c>
      <c r="H40" s="102">
        <f>NPS!$K40</f>
        <v>0</v>
      </c>
      <c r="I40" s="102">
        <f>BLM!$K40</f>
        <v>0</v>
      </c>
      <c r="J40" s="102">
        <f t="shared" si="3"/>
        <v>43190</v>
      </c>
    </row>
    <row r="41" spans="1:10" ht="19.2" customHeight="1" x14ac:dyDescent="0.3">
      <c r="A41" s="86"/>
      <c r="B41" s="194"/>
      <c r="C41" s="114" t="s">
        <v>67</v>
      </c>
      <c r="D41" s="108">
        <f>USGS!$K41</f>
        <v>0.68</v>
      </c>
      <c r="E41" s="108">
        <f>BoR!$K41</f>
        <v>0.48604651162790696</v>
      </c>
      <c r="F41" s="108">
        <f>BOEM!$K41</f>
        <v>0</v>
      </c>
      <c r="G41" s="108">
        <f>FWS!$K41</f>
        <v>0</v>
      </c>
      <c r="H41" s="108">
        <f>NPS!$K41</f>
        <v>0</v>
      </c>
      <c r="I41" s="108">
        <f>BLM!$K41</f>
        <v>0</v>
      </c>
      <c r="J41" s="102"/>
    </row>
    <row r="42" spans="1:10" ht="19.2" customHeight="1" x14ac:dyDescent="0.3">
      <c r="A42" s="86"/>
      <c r="B42" s="194"/>
      <c r="C42" s="114" t="s">
        <v>68</v>
      </c>
      <c r="D42" s="108">
        <f>USGS!$K42</f>
        <v>0.32</v>
      </c>
      <c r="E42" s="108">
        <f>BoR!$K42</f>
        <v>0.51</v>
      </c>
      <c r="F42" s="108">
        <f>BOEM!$K42</f>
        <v>0</v>
      </c>
      <c r="G42" s="108">
        <f>FWS!$K42</f>
        <v>0</v>
      </c>
      <c r="H42" s="108">
        <f>NPS!$K42</f>
        <v>0</v>
      </c>
      <c r="I42" s="108">
        <f>BLM!$K42</f>
        <v>0</v>
      </c>
      <c r="J42" s="102">
        <f t="shared" si="3"/>
        <v>0.83000000000000007</v>
      </c>
    </row>
    <row r="43" spans="1:10" ht="19.2" customHeight="1" x14ac:dyDescent="0.35">
      <c r="A43" s="86"/>
      <c r="B43" s="194"/>
      <c r="C43" s="114"/>
      <c r="D43" s="153"/>
      <c r="E43" s="102"/>
      <c r="F43" s="102"/>
      <c r="G43" s="102"/>
      <c r="H43" s="102"/>
      <c r="I43" s="102"/>
      <c r="J43" s="102"/>
    </row>
    <row r="44" spans="1:10" ht="19.2" customHeight="1" x14ac:dyDescent="0.3">
      <c r="A44" s="86"/>
      <c r="B44" s="194"/>
      <c r="C44" s="111" t="s">
        <v>73</v>
      </c>
      <c r="D44" s="102">
        <f>USGS!$K44</f>
        <v>35875</v>
      </c>
      <c r="E44" s="102">
        <f>BoR!$K44</f>
        <v>15050</v>
      </c>
      <c r="F44" s="102">
        <f>BOEM!$K44</f>
        <v>0</v>
      </c>
      <c r="G44" s="102">
        <f>FWS!$K44</f>
        <v>0</v>
      </c>
      <c r="H44" s="102">
        <f>NPS!$K44</f>
        <v>0</v>
      </c>
      <c r="I44" s="102">
        <f>BLM!$K44</f>
        <v>0</v>
      </c>
      <c r="J44" s="102">
        <f t="shared" ref="J44:J45" si="4">SUM(D44:I44)</f>
        <v>50925</v>
      </c>
    </row>
    <row r="45" spans="1:10" ht="19.2" customHeight="1" x14ac:dyDescent="0.3">
      <c r="A45" s="86"/>
      <c r="B45" s="194"/>
      <c r="C45" s="111" t="s">
        <v>74</v>
      </c>
      <c r="D45" s="102">
        <f>USGS!$K45</f>
        <v>35875</v>
      </c>
      <c r="E45" s="119">
        <f>BoR!$K45</f>
        <v>15050</v>
      </c>
      <c r="F45" s="102">
        <f>BOEM!$K45</f>
        <v>0</v>
      </c>
      <c r="G45" s="102">
        <f>FWS!$K45</f>
        <v>0</v>
      </c>
      <c r="H45" s="102">
        <f>NPS!$K45</f>
        <v>0</v>
      </c>
      <c r="I45" s="102">
        <f>BLM!$K45</f>
        <v>0</v>
      </c>
      <c r="J45" s="102">
        <f t="shared" si="4"/>
        <v>50925</v>
      </c>
    </row>
    <row r="46" spans="1:10" ht="19.2" customHeight="1" x14ac:dyDescent="0.3">
      <c r="A46" s="86"/>
      <c r="B46" s="194"/>
      <c r="C46" s="114" t="s">
        <v>72</v>
      </c>
      <c r="D46" s="108">
        <f>USGS!$K46</f>
        <v>0.68</v>
      </c>
      <c r="E46" s="108">
        <f>BoR!$K46</f>
        <v>0.49</v>
      </c>
      <c r="F46" s="108">
        <f>BOEM!$K46</f>
        <v>0</v>
      </c>
      <c r="G46" s="108">
        <f>FWS!$K46</f>
        <v>0</v>
      </c>
      <c r="H46" s="108">
        <f>NPS!$K46</f>
        <v>0</v>
      </c>
      <c r="I46" s="108">
        <f>BLM!$K46</f>
        <v>0</v>
      </c>
      <c r="J46" s="108">
        <v>0.62</v>
      </c>
    </row>
    <row r="47" spans="1:10" ht="19.2" customHeight="1" x14ac:dyDescent="0.3">
      <c r="A47" s="86"/>
      <c r="B47" s="194"/>
      <c r="C47" s="114" t="s">
        <v>71</v>
      </c>
      <c r="D47" s="108">
        <f>USGS!$K47</f>
        <v>0.32</v>
      </c>
      <c r="E47" s="108">
        <f>BoR!$K47</f>
        <v>0.51</v>
      </c>
      <c r="F47" s="108">
        <f>BOEM!$K47</f>
        <v>0</v>
      </c>
      <c r="G47" s="108">
        <f>FWS!$K47</f>
        <v>0</v>
      </c>
      <c r="H47" s="108">
        <f>NPS!$K47</f>
        <v>0</v>
      </c>
      <c r="I47" s="108">
        <f>BLM!$K47</f>
        <v>0</v>
      </c>
      <c r="J47" s="108">
        <v>0.38</v>
      </c>
    </row>
    <row r="48" spans="1:10" s="17" customFormat="1" ht="18" customHeight="1" x14ac:dyDescent="0.3">
      <c r="B48" s="36"/>
      <c r="C48" s="37"/>
      <c r="D48" s="116"/>
      <c r="E48" s="38"/>
      <c r="F48" s="38"/>
      <c r="G48" s="38"/>
      <c r="H48" s="38"/>
      <c r="I48" s="38"/>
      <c r="J48" s="208"/>
    </row>
    <row r="49" spans="1:20" s="17" customFormat="1" ht="18" customHeight="1" x14ac:dyDescent="0.3">
      <c r="B49" s="36"/>
      <c r="C49" s="37"/>
      <c r="D49" s="154"/>
      <c r="E49" s="38"/>
      <c r="F49" s="38"/>
      <c r="G49" s="38"/>
      <c r="H49" s="38"/>
      <c r="I49" s="38"/>
      <c r="J49" s="119"/>
    </row>
    <row r="50" spans="1:20" x14ac:dyDescent="0.3">
      <c r="A50" s="86"/>
      <c r="B50" s="194"/>
      <c r="C50" s="101" t="s">
        <v>24</v>
      </c>
      <c r="D50" s="102">
        <f>USGS!$K50</f>
        <v>0</v>
      </c>
      <c r="E50" s="102">
        <f>BoR!$K50</f>
        <v>0</v>
      </c>
      <c r="F50" s="102">
        <f>BOEM!$K50</f>
        <v>0</v>
      </c>
      <c r="G50" s="102">
        <f>FWS!$K50</f>
        <v>0</v>
      </c>
      <c r="H50" s="102">
        <f>NPS!$K50</f>
        <v>0</v>
      </c>
      <c r="I50" s="102">
        <f>BLM!$K50</f>
        <v>0</v>
      </c>
      <c r="J50" s="102">
        <f>SUM(D50:I50)</f>
        <v>0</v>
      </c>
    </row>
    <row r="51" spans="1:20" x14ac:dyDescent="0.3">
      <c r="A51" s="86"/>
      <c r="B51" s="194"/>
      <c r="C51" s="103"/>
      <c r="D51" s="188"/>
      <c r="E51" s="109"/>
      <c r="F51" s="109"/>
      <c r="G51" s="109"/>
      <c r="H51" s="109"/>
      <c r="I51" s="109"/>
      <c r="J51" s="207"/>
    </row>
    <row r="52" spans="1:20" x14ac:dyDescent="0.3">
      <c r="A52" s="86"/>
      <c r="B52" s="194"/>
      <c r="C52" s="103"/>
      <c r="D52" s="188"/>
      <c r="E52" s="109"/>
      <c r="F52" s="109"/>
      <c r="G52" s="109"/>
      <c r="H52" s="109"/>
      <c r="I52" s="109"/>
      <c r="J52" s="207"/>
    </row>
    <row r="53" spans="1:20" x14ac:dyDescent="0.3">
      <c r="A53" s="86"/>
      <c r="B53" s="194"/>
      <c r="C53" s="103"/>
      <c r="D53" s="188"/>
      <c r="E53" s="109"/>
      <c r="F53" s="109"/>
      <c r="G53" s="109"/>
      <c r="H53" s="109"/>
      <c r="I53" s="109"/>
      <c r="J53" s="207"/>
    </row>
    <row r="54" spans="1:20" x14ac:dyDescent="0.3">
      <c r="A54" s="86"/>
      <c r="B54" s="102"/>
      <c r="C54" s="102"/>
      <c r="D54" s="102"/>
      <c r="E54" s="109"/>
      <c r="F54" s="109"/>
      <c r="G54" s="109"/>
      <c r="H54" s="109"/>
      <c r="I54" s="109"/>
      <c r="J54" s="102"/>
    </row>
    <row r="55" spans="1:20" x14ac:dyDescent="0.3">
      <c r="A55" s="86"/>
      <c r="B55" s="194"/>
      <c r="C55" s="103"/>
      <c r="D55" s="188"/>
      <c r="E55" s="109"/>
      <c r="F55" s="109"/>
      <c r="G55" s="109"/>
      <c r="H55" s="109"/>
      <c r="I55" s="109"/>
      <c r="J55" s="207"/>
    </row>
    <row r="56" spans="1:20" x14ac:dyDescent="0.3">
      <c r="A56" s="86"/>
      <c r="B56" s="194"/>
      <c r="C56" s="103"/>
      <c r="D56" s="188"/>
      <c r="E56" s="109"/>
      <c r="F56" s="109"/>
      <c r="G56" s="109"/>
      <c r="H56" s="109"/>
      <c r="I56" s="109"/>
      <c r="J56" s="207"/>
    </row>
    <row r="57" spans="1:20" x14ac:dyDescent="0.3">
      <c r="A57" s="86"/>
      <c r="B57" s="194"/>
      <c r="C57" s="103"/>
      <c r="D57" s="188"/>
      <c r="E57" s="109"/>
      <c r="F57" s="109"/>
      <c r="G57" s="109"/>
      <c r="H57" s="109"/>
      <c r="I57" s="109"/>
      <c r="J57" s="207"/>
    </row>
    <row r="58" spans="1:20" x14ac:dyDescent="0.3">
      <c r="A58" s="86"/>
      <c r="B58" s="194"/>
      <c r="C58" s="103"/>
      <c r="D58" s="102"/>
      <c r="E58" s="109"/>
      <c r="F58" s="109"/>
      <c r="G58" s="109"/>
      <c r="H58" s="109"/>
      <c r="I58" s="109"/>
      <c r="J58" s="102"/>
      <c r="N58" s="92"/>
      <c r="O58" s="94"/>
      <c r="P58" s="90"/>
      <c r="Q58" s="90"/>
      <c r="R58" s="90"/>
      <c r="S58" s="90"/>
      <c r="T58" s="90"/>
    </row>
    <row r="59" spans="1:20" x14ac:dyDescent="0.3">
      <c r="A59" s="86"/>
      <c r="B59" s="194"/>
      <c r="C59" s="105"/>
      <c r="D59" s="102"/>
      <c r="E59" s="109"/>
      <c r="F59" s="109"/>
      <c r="G59" s="109"/>
      <c r="H59" s="109"/>
      <c r="I59" s="109"/>
      <c r="J59" s="102"/>
    </row>
    <row r="60" spans="1:20" ht="18" customHeight="1" x14ac:dyDescent="0.3">
      <c r="A60" s="86"/>
      <c r="B60" s="194"/>
      <c r="C60" s="103"/>
      <c r="D60" s="188"/>
      <c r="E60" s="109"/>
      <c r="F60" s="102"/>
      <c r="G60" s="102"/>
      <c r="H60" s="102"/>
      <c r="I60" s="102"/>
      <c r="J60" s="207"/>
    </row>
    <row r="61" spans="1:20" ht="18" customHeight="1" x14ac:dyDescent="0.3">
      <c r="A61" s="86"/>
      <c r="B61" s="194"/>
      <c r="C61" s="103"/>
      <c r="D61" s="188"/>
      <c r="E61" s="109"/>
      <c r="F61" s="102"/>
      <c r="G61" s="102"/>
      <c r="H61" s="102"/>
      <c r="I61" s="102"/>
      <c r="J61" s="207"/>
    </row>
    <row r="62" spans="1:20" x14ac:dyDescent="0.3">
      <c r="A62" s="86"/>
      <c r="B62" s="194"/>
      <c r="C62" s="103"/>
      <c r="D62" s="108"/>
      <c r="E62" s="102"/>
      <c r="F62" s="102"/>
      <c r="G62" s="102"/>
      <c r="H62" s="102"/>
      <c r="I62" s="102"/>
      <c r="J62" s="108"/>
    </row>
    <row r="63" spans="1:20" ht="34.200000000000003" customHeight="1" x14ac:dyDescent="0.3">
      <c r="A63" s="86"/>
      <c r="B63" s="194"/>
      <c r="C63" s="103"/>
      <c r="D63" s="108"/>
      <c r="E63" s="102"/>
      <c r="F63" s="102"/>
      <c r="G63" s="102"/>
      <c r="H63" s="102"/>
      <c r="I63" s="102"/>
      <c r="J63" s="108"/>
    </row>
    <row r="64" spans="1:20" ht="19.2" customHeight="1" x14ac:dyDescent="0.3">
      <c r="A64" s="86"/>
      <c r="B64" s="194"/>
      <c r="C64" s="103"/>
      <c r="D64" s="102"/>
      <c r="E64" s="102"/>
      <c r="F64" s="102"/>
      <c r="G64" s="102"/>
      <c r="H64" s="102"/>
      <c r="I64" s="102"/>
      <c r="J64" s="102"/>
    </row>
    <row r="65" spans="1:10" x14ac:dyDescent="0.3">
      <c r="A65" s="86"/>
      <c r="B65" s="194"/>
      <c r="C65" s="103"/>
      <c r="D65" s="102"/>
      <c r="E65" s="102"/>
      <c r="F65" s="102"/>
      <c r="G65" s="102"/>
      <c r="H65" s="102"/>
      <c r="I65" s="102"/>
      <c r="J65" s="102"/>
    </row>
    <row r="66" spans="1:10" x14ac:dyDescent="0.3">
      <c r="A66" s="86"/>
      <c r="B66" s="194"/>
      <c r="C66" s="103"/>
      <c r="D66" s="102"/>
      <c r="E66" s="102"/>
      <c r="F66" s="102"/>
      <c r="G66" s="102"/>
      <c r="H66" s="102"/>
      <c r="I66" s="102"/>
      <c r="J66" s="102"/>
    </row>
    <row r="67" spans="1:10" x14ac:dyDescent="0.3">
      <c r="A67" s="86"/>
      <c r="B67" s="256"/>
      <c r="C67" s="256"/>
      <c r="D67" s="256"/>
      <c r="E67" s="256"/>
      <c r="F67" s="256"/>
      <c r="G67" s="256"/>
      <c r="H67" s="256"/>
      <c r="I67" s="194"/>
      <c r="J67" s="102"/>
    </row>
    <row r="68" spans="1:10" ht="40.200000000000003" customHeight="1" x14ac:dyDescent="0.3">
      <c r="A68" s="86"/>
      <c r="B68" s="253" t="s">
        <v>19</v>
      </c>
      <c r="C68" s="253"/>
      <c r="D68" s="253"/>
      <c r="E68" s="253"/>
      <c r="F68" s="253"/>
      <c r="G68" s="253"/>
      <c r="H68" s="253"/>
      <c r="I68" s="253"/>
      <c r="J68" s="254"/>
    </row>
    <row r="69" spans="1:10" x14ac:dyDescent="0.3">
      <c r="A69" s="86"/>
      <c r="B69" s="92"/>
      <c r="C69" s="92"/>
      <c r="D69" s="92"/>
      <c r="E69" s="92"/>
      <c r="F69" s="92"/>
      <c r="G69" s="92"/>
      <c r="H69" s="92"/>
      <c r="I69" s="92"/>
      <c r="J69" s="90"/>
    </row>
    <row r="70" spans="1:10" x14ac:dyDescent="0.3">
      <c r="A70" s="86"/>
      <c r="B70" s="255" t="s">
        <v>39</v>
      </c>
      <c r="C70" s="255"/>
      <c r="D70" s="255"/>
      <c r="E70" s="255"/>
      <c r="F70" s="255"/>
      <c r="G70" s="255"/>
      <c r="H70" s="255"/>
      <c r="I70" s="193"/>
      <c r="J70" s="90"/>
    </row>
    <row r="71" spans="1:10" ht="37.950000000000003" customHeight="1" x14ac:dyDescent="0.3">
      <c r="A71" s="86"/>
      <c r="B71" s="130"/>
      <c r="C71" s="131"/>
      <c r="D71" s="129" t="str">
        <f t="shared" ref="D71:J71" si="5">D8</f>
        <v>USGS</v>
      </c>
      <c r="E71" s="129" t="str">
        <f t="shared" si="5"/>
        <v>BoR</v>
      </c>
      <c r="F71" s="129" t="s">
        <v>100</v>
      </c>
      <c r="G71" s="129" t="str">
        <f t="shared" si="5"/>
        <v>FWS</v>
      </c>
      <c r="H71" s="129" t="str">
        <f t="shared" si="5"/>
        <v>NPS</v>
      </c>
      <c r="I71" s="129" t="str">
        <f t="shared" si="5"/>
        <v>BLM</v>
      </c>
      <c r="J71" s="129" t="str">
        <f t="shared" si="5"/>
        <v>Total</v>
      </c>
    </row>
    <row r="72" spans="1:10" x14ac:dyDescent="0.3">
      <c r="A72" s="86"/>
      <c r="B72" s="194"/>
      <c r="C72" s="101" t="s">
        <v>21</v>
      </c>
      <c r="D72" s="102"/>
      <c r="E72" s="102"/>
      <c r="F72" s="102"/>
      <c r="G72" s="102"/>
      <c r="H72" s="102"/>
      <c r="I72" s="102"/>
      <c r="J72" s="102"/>
    </row>
    <row r="73" spans="1:10" x14ac:dyDescent="0.3">
      <c r="A73" s="86"/>
      <c r="B73" s="221">
        <v>21</v>
      </c>
      <c r="C73" s="218" t="s">
        <v>36</v>
      </c>
      <c r="D73" s="219">
        <f>USGS!$K73</f>
        <v>726</v>
      </c>
      <c r="E73" s="219">
        <f>BoR!$K73</f>
        <v>12</v>
      </c>
      <c r="F73" s="219">
        <f>BOEM!$K73</f>
        <v>1</v>
      </c>
      <c r="G73" s="219">
        <f>FWS!$K73</f>
        <v>1</v>
      </c>
      <c r="H73" s="219">
        <f>NPS!$K73</f>
        <v>2</v>
      </c>
      <c r="I73" s="219">
        <f>BLM!$K73</f>
        <v>0</v>
      </c>
      <c r="J73" s="219">
        <f>SUM(D73:I73)-2</f>
        <v>740</v>
      </c>
    </row>
    <row r="74" spans="1:10" x14ac:dyDescent="0.3">
      <c r="A74" s="86"/>
      <c r="B74" s="221">
        <v>22</v>
      </c>
      <c r="C74" s="218" t="s">
        <v>37</v>
      </c>
      <c r="D74" s="219">
        <f>USGS!$K74</f>
        <v>418</v>
      </c>
      <c r="E74" s="219">
        <f>BoR!$K74</f>
        <v>3</v>
      </c>
      <c r="F74" s="219">
        <f>BOEM!$K74</f>
        <v>0</v>
      </c>
      <c r="G74" s="219">
        <f>FWS!$K74</f>
        <v>0</v>
      </c>
      <c r="H74" s="219">
        <f>NPS!$K74</f>
        <v>1</v>
      </c>
      <c r="I74" s="219">
        <f>BLM!$K74</f>
        <v>0</v>
      </c>
      <c r="J74" s="219">
        <f t="shared" ref="J74:J76" si="6">SUM(D74:I74)</f>
        <v>422</v>
      </c>
    </row>
    <row r="75" spans="1:10" x14ac:dyDescent="0.3">
      <c r="A75" s="86"/>
      <c r="B75" s="194">
        <v>23</v>
      </c>
      <c r="C75" s="103" t="s">
        <v>40</v>
      </c>
      <c r="D75" s="102">
        <f>USGS!$K75</f>
        <v>0</v>
      </c>
      <c r="E75" s="102">
        <f>BoR!$K75</f>
        <v>0</v>
      </c>
      <c r="F75" s="102">
        <f>BOEM!$K75</f>
        <v>0</v>
      </c>
      <c r="G75" s="102">
        <f>FWS!$K75</f>
        <v>0</v>
      </c>
      <c r="H75" s="102">
        <f>NPS!$K75</f>
        <v>2</v>
      </c>
      <c r="I75" s="102">
        <f>BLM!$K75</f>
        <v>0</v>
      </c>
      <c r="J75" s="102">
        <f t="shared" si="6"/>
        <v>2</v>
      </c>
    </row>
    <row r="76" spans="1:10" x14ac:dyDescent="0.3">
      <c r="A76" s="86"/>
      <c r="B76" s="194">
        <v>24</v>
      </c>
      <c r="C76" s="102" t="s">
        <v>0</v>
      </c>
      <c r="D76" s="102">
        <f>USGS!$K76</f>
        <v>0</v>
      </c>
      <c r="E76" s="102">
        <f>BoR!$K76</f>
        <v>0</v>
      </c>
      <c r="F76" s="102">
        <f>BOEM!$K76</f>
        <v>0</v>
      </c>
      <c r="G76" s="102">
        <f>FWS!$K76</f>
        <v>0</v>
      </c>
      <c r="H76" s="102">
        <f>NPS!$K76</f>
        <v>2</v>
      </c>
      <c r="I76" s="102">
        <f>BLM!$K76</f>
        <v>0</v>
      </c>
      <c r="J76" s="102">
        <f t="shared" si="6"/>
        <v>2</v>
      </c>
    </row>
    <row r="77" spans="1:10" x14ac:dyDescent="0.3">
      <c r="A77" s="86"/>
      <c r="B77" s="194"/>
      <c r="C77" s="103"/>
      <c r="D77" s="102"/>
      <c r="E77" s="102"/>
      <c r="F77" s="102"/>
      <c r="G77" s="102"/>
      <c r="H77" s="102"/>
      <c r="I77" s="102"/>
      <c r="J77" s="102"/>
    </row>
    <row r="78" spans="1:10" x14ac:dyDescent="0.3">
      <c r="A78" s="86"/>
      <c r="B78" s="194"/>
      <c r="C78" s="101" t="s">
        <v>45</v>
      </c>
      <c r="D78" s="102"/>
      <c r="E78" s="102"/>
      <c r="F78" s="102"/>
      <c r="G78" s="102"/>
      <c r="H78" s="102"/>
      <c r="I78" s="102"/>
      <c r="J78" s="102"/>
    </row>
    <row r="79" spans="1:10" x14ac:dyDescent="0.3">
      <c r="A79" s="86"/>
      <c r="B79" s="221">
        <v>25</v>
      </c>
      <c r="C79" s="218" t="s">
        <v>38</v>
      </c>
      <c r="D79" s="219">
        <f>USGS!$K79</f>
        <v>49</v>
      </c>
      <c r="E79" s="219">
        <f>BoR!$K79</f>
        <v>3</v>
      </c>
      <c r="F79" s="219">
        <f>BOEM!$K79</f>
        <v>1</v>
      </c>
      <c r="G79" s="219">
        <f>FWS!$K79</f>
        <v>1</v>
      </c>
      <c r="H79" s="219">
        <f>NPS!$K79</f>
        <v>1</v>
      </c>
      <c r="I79" s="219">
        <f>BLM!$K79</f>
        <v>0</v>
      </c>
      <c r="J79" s="219">
        <f>SUM(D79:I79)-2</f>
        <v>53</v>
      </c>
    </row>
    <row r="80" spans="1:10" x14ac:dyDescent="0.3">
      <c r="A80" s="86"/>
      <c r="B80" s="221">
        <v>26</v>
      </c>
      <c r="C80" s="218" t="s">
        <v>1</v>
      </c>
      <c r="D80" s="219">
        <f>USGS!$K80</f>
        <v>4</v>
      </c>
      <c r="E80" s="219">
        <f>BoR!$K80</f>
        <v>1</v>
      </c>
      <c r="F80" s="219">
        <f>BOEM!$K30</f>
        <v>0</v>
      </c>
      <c r="G80" s="219">
        <f>FWS!$K30</f>
        <v>0</v>
      </c>
      <c r="H80" s="219">
        <f>NPS!$K30</f>
        <v>0</v>
      </c>
      <c r="I80" s="219">
        <f>BLM!$K30</f>
        <v>0</v>
      </c>
      <c r="J80" s="219">
        <f t="shared" ref="J80" si="7">SUM(D80:I80)</f>
        <v>5</v>
      </c>
    </row>
    <row r="81" spans="1:10" x14ac:dyDescent="0.3">
      <c r="A81" s="86"/>
      <c r="B81" s="194"/>
      <c r="C81" s="105"/>
      <c r="D81" s="102"/>
      <c r="E81" s="102"/>
      <c r="F81" s="102"/>
      <c r="G81" s="102"/>
      <c r="H81" s="102"/>
      <c r="I81" s="102"/>
      <c r="J81" s="102"/>
    </row>
    <row r="82" spans="1:10" x14ac:dyDescent="0.3">
      <c r="A82" s="86"/>
      <c r="B82" s="194"/>
      <c r="C82" s="101" t="s">
        <v>2</v>
      </c>
      <c r="D82" s="102"/>
      <c r="E82" s="102"/>
      <c r="F82" s="102"/>
      <c r="G82" s="102"/>
      <c r="H82" s="102"/>
      <c r="I82" s="102"/>
      <c r="J82" s="102"/>
    </row>
    <row r="83" spans="1:10" x14ac:dyDescent="0.3">
      <c r="A83" s="86"/>
      <c r="B83" s="221">
        <v>27</v>
      </c>
      <c r="C83" s="218" t="s">
        <v>3</v>
      </c>
      <c r="D83" s="219">
        <f>USGS!$K83</f>
        <v>677</v>
      </c>
      <c r="E83" s="219">
        <f>BoR!$K83</f>
        <v>9</v>
      </c>
      <c r="F83" s="219">
        <f>BOEM!$K83</f>
        <v>0</v>
      </c>
      <c r="G83" s="219">
        <f>FWS!$K83</f>
        <v>0</v>
      </c>
      <c r="H83" s="219">
        <f>NPS!$K83</f>
        <v>1</v>
      </c>
      <c r="I83" s="219">
        <f>BLM!$K83</f>
        <v>0</v>
      </c>
      <c r="J83" s="219">
        <f t="shared" ref="J83:J84" si="8">SUM(D83:I83)</f>
        <v>687</v>
      </c>
    </row>
    <row r="84" spans="1:10" x14ac:dyDescent="0.3">
      <c r="A84" s="86"/>
      <c r="B84" s="221">
        <v>28</v>
      </c>
      <c r="C84" s="218" t="s">
        <v>4</v>
      </c>
      <c r="D84" s="219">
        <f>USGS!$K84</f>
        <v>414</v>
      </c>
      <c r="E84" s="219">
        <f>BoR!$K84</f>
        <v>3</v>
      </c>
      <c r="F84" s="219">
        <f>BOEM!$K84</f>
        <v>0</v>
      </c>
      <c r="G84" s="219">
        <f>FWS!$K84</f>
        <v>0</v>
      </c>
      <c r="H84" s="219">
        <f>NPS!$K84</f>
        <v>1</v>
      </c>
      <c r="I84" s="219">
        <f>BLM!$K84</f>
        <v>0</v>
      </c>
      <c r="J84" s="219">
        <f t="shared" si="8"/>
        <v>418</v>
      </c>
    </row>
    <row r="85" spans="1:10" x14ac:dyDescent="0.3">
      <c r="A85" s="86"/>
      <c r="B85" s="194"/>
      <c r="C85" s="103"/>
      <c r="D85" s="102"/>
      <c r="E85" s="102"/>
      <c r="F85" s="102"/>
      <c r="G85" s="102"/>
      <c r="H85" s="102"/>
      <c r="I85" s="102"/>
      <c r="J85" s="102"/>
    </row>
    <row r="86" spans="1:10" x14ac:dyDescent="0.3">
      <c r="A86" s="86"/>
      <c r="B86" s="194"/>
      <c r="C86" s="101" t="s">
        <v>63</v>
      </c>
      <c r="D86" s="102"/>
      <c r="E86" s="102"/>
      <c r="F86" s="102"/>
      <c r="G86" s="102"/>
      <c r="H86" s="102"/>
      <c r="I86" s="102"/>
      <c r="J86" s="102"/>
    </row>
    <row r="87" spans="1:10" x14ac:dyDescent="0.3">
      <c r="A87" s="86"/>
      <c r="B87" s="221"/>
      <c r="C87" s="218" t="s">
        <v>64</v>
      </c>
      <c r="D87" s="219">
        <f>USGS!$K87</f>
        <v>249</v>
      </c>
      <c r="E87" s="219">
        <f>BoR!$K87</f>
        <v>0</v>
      </c>
      <c r="F87" s="219">
        <f>BOEM!$K87</f>
        <v>0</v>
      </c>
      <c r="G87" s="219">
        <f>FWS!$K87</f>
        <v>0</v>
      </c>
      <c r="H87" s="219">
        <f>NPS!$K87</f>
        <v>0</v>
      </c>
      <c r="I87" s="219">
        <f>BLM!$K87</f>
        <v>0</v>
      </c>
      <c r="J87" s="219">
        <f t="shared" ref="J87:J88" si="9">SUM(D87:I87)</f>
        <v>249</v>
      </c>
    </row>
    <row r="88" spans="1:10" x14ac:dyDescent="0.3">
      <c r="A88" s="86"/>
      <c r="B88" s="221"/>
      <c r="C88" s="220" t="s">
        <v>65</v>
      </c>
      <c r="D88" s="219">
        <f>USGS!$K88</f>
        <v>117</v>
      </c>
      <c r="E88" s="219">
        <f>BoR!$K88</f>
        <v>0</v>
      </c>
      <c r="F88" s="219">
        <f>BOEM!$K88</f>
        <v>0</v>
      </c>
      <c r="G88" s="219">
        <f>FWS!$K88</f>
        <v>0</v>
      </c>
      <c r="H88" s="219">
        <f>NPS!$K88</f>
        <v>0</v>
      </c>
      <c r="I88" s="219">
        <f>BLM!$K88</f>
        <v>0</v>
      </c>
      <c r="J88" s="219">
        <f t="shared" si="9"/>
        <v>117</v>
      </c>
    </row>
    <row r="89" spans="1:10" x14ac:dyDescent="0.3">
      <c r="A89" s="86"/>
      <c r="B89" s="256"/>
      <c r="C89" s="256"/>
      <c r="D89" s="256"/>
      <c r="E89" s="256"/>
      <c r="F89" s="256"/>
      <c r="G89" s="256"/>
      <c r="H89" s="256"/>
      <c r="I89" s="194"/>
      <c r="J89" s="102"/>
    </row>
    <row r="90" spans="1:10" ht="39" customHeight="1" x14ac:dyDescent="0.3">
      <c r="A90" s="86"/>
      <c r="B90" s="253" t="s">
        <v>101</v>
      </c>
      <c r="C90" s="253"/>
      <c r="D90" s="253"/>
      <c r="E90" s="253"/>
      <c r="F90" s="253"/>
      <c r="G90" s="253"/>
      <c r="H90" s="253"/>
      <c r="I90" s="253"/>
      <c r="J90" s="254"/>
    </row>
    <row r="91" spans="1:10" x14ac:dyDescent="0.3">
      <c r="J91" s="90"/>
    </row>
    <row r="92" spans="1:10" x14ac:dyDescent="0.3">
      <c r="A92" s="86"/>
      <c r="B92" s="255" t="s">
        <v>41</v>
      </c>
      <c r="C92" s="255"/>
      <c r="D92" s="255"/>
      <c r="E92" s="255"/>
      <c r="F92" s="255"/>
      <c r="G92" s="255"/>
      <c r="H92" s="255"/>
      <c r="I92" s="193"/>
      <c r="J92" s="90"/>
    </row>
    <row r="93" spans="1:10" ht="28.2" customHeight="1" x14ac:dyDescent="0.3">
      <c r="A93" s="86"/>
      <c r="B93" s="130"/>
      <c r="C93" s="131"/>
      <c r="D93" s="129" t="s">
        <v>92</v>
      </c>
      <c r="E93" s="129" t="s">
        <v>93</v>
      </c>
      <c r="F93" s="129" t="s">
        <v>100</v>
      </c>
      <c r="G93" s="129" t="s">
        <v>97</v>
      </c>
      <c r="H93" s="129" t="s">
        <v>94</v>
      </c>
      <c r="I93" s="129" t="s">
        <v>95</v>
      </c>
      <c r="J93" s="129" t="s">
        <v>96</v>
      </c>
    </row>
    <row r="94" spans="1:10" x14ac:dyDescent="0.3">
      <c r="A94" s="86"/>
      <c r="B94" s="194"/>
      <c r="C94" s="101"/>
      <c r="D94" s="102"/>
      <c r="E94" s="102"/>
      <c r="F94" s="102"/>
      <c r="G94" s="102"/>
      <c r="H94" s="102"/>
      <c r="I94" s="102"/>
      <c r="J94" s="102"/>
    </row>
    <row r="95" spans="1:10" x14ac:dyDescent="0.3">
      <c r="A95" s="86"/>
      <c r="B95" s="194"/>
      <c r="C95" s="107" t="s">
        <v>35</v>
      </c>
      <c r="D95" s="102"/>
      <c r="E95" s="102"/>
      <c r="F95" s="102"/>
      <c r="G95" s="102"/>
      <c r="H95" s="102"/>
      <c r="I95" s="102"/>
      <c r="J95" s="102"/>
    </row>
    <row r="96" spans="1:10" x14ac:dyDescent="0.3">
      <c r="A96" s="86"/>
      <c r="B96" s="194"/>
      <c r="C96" s="103"/>
      <c r="D96" s="102"/>
      <c r="E96" s="102"/>
      <c r="F96" s="102"/>
      <c r="G96" s="102"/>
      <c r="H96" s="102"/>
      <c r="I96" s="102"/>
      <c r="J96" s="102"/>
    </row>
    <row r="97" spans="1:10" x14ac:dyDescent="0.3">
      <c r="A97" s="86"/>
      <c r="B97" s="194"/>
      <c r="C97" s="103"/>
      <c r="D97" s="102"/>
      <c r="E97" s="102"/>
      <c r="F97" s="102"/>
      <c r="G97" s="102"/>
      <c r="H97" s="102"/>
      <c r="I97" s="102"/>
      <c r="J97" s="102"/>
    </row>
    <row r="98" spans="1:10" x14ac:dyDescent="0.3">
      <c r="J98" s="90"/>
    </row>
    <row r="99" spans="1:10" x14ac:dyDescent="0.3">
      <c r="A99" s="86"/>
      <c r="J99" s="90"/>
    </row>
    <row r="100" spans="1:10" x14ac:dyDescent="0.3">
      <c r="A100" s="86"/>
      <c r="B100" s="255" t="s">
        <v>56</v>
      </c>
      <c r="C100" s="258"/>
      <c r="D100" s="258"/>
      <c r="E100" s="258"/>
      <c r="F100" s="258"/>
      <c r="G100" s="258"/>
      <c r="H100" s="258"/>
      <c r="I100" s="195"/>
      <c r="J100" s="90"/>
    </row>
    <row r="101" spans="1:10" ht="34.950000000000003" customHeight="1" x14ac:dyDescent="0.3">
      <c r="A101" s="86"/>
      <c r="B101" s="126"/>
      <c r="C101" s="132" t="s">
        <v>49</v>
      </c>
      <c r="D101" s="129" t="s">
        <v>92</v>
      </c>
      <c r="E101" s="129" t="s">
        <v>93</v>
      </c>
      <c r="F101" s="129" t="s">
        <v>100</v>
      </c>
      <c r="G101" s="129" t="s">
        <v>97</v>
      </c>
      <c r="H101" s="129" t="s">
        <v>94</v>
      </c>
      <c r="I101" s="129" t="s">
        <v>95</v>
      </c>
      <c r="J101" s="129" t="s">
        <v>96</v>
      </c>
    </row>
    <row r="102" spans="1:10" x14ac:dyDescent="0.3">
      <c r="A102" s="86"/>
      <c r="B102" s="43"/>
      <c r="C102" s="222" t="s">
        <v>50</v>
      </c>
      <c r="D102" s="224">
        <f>USGS!$K102</f>
        <v>13</v>
      </c>
      <c r="E102" s="224">
        <f>BoR!$K102</f>
        <v>4</v>
      </c>
      <c r="F102" s="224">
        <f>BOEM!$K102</f>
        <v>0</v>
      </c>
      <c r="G102" s="224">
        <f>FWS!$K102</f>
        <v>0</v>
      </c>
      <c r="H102" s="224">
        <f>NPS!$K102</f>
        <v>0</v>
      </c>
      <c r="I102" s="224">
        <f>BLM!$K102</f>
        <v>0</v>
      </c>
      <c r="J102" s="219">
        <f t="shared" ref="J102:J107" si="10">SUM(D102:I102)</f>
        <v>17</v>
      </c>
    </row>
    <row r="103" spans="1:10" x14ac:dyDescent="0.3">
      <c r="A103" s="86"/>
      <c r="B103" s="124"/>
      <c r="C103" s="222" t="s">
        <v>51</v>
      </c>
      <c r="D103" s="219">
        <f>USGS!$K103</f>
        <v>2</v>
      </c>
      <c r="E103" s="224">
        <f>BoR!$K103</f>
        <v>0</v>
      </c>
      <c r="F103" s="224">
        <f>BOEM!$K103</f>
        <v>0</v>
      </c>
      <c r="G103" s="224">
        <f>FWS!$K103</f>
        <v>0</v>
      </c>
      <c r="H103" s="224">
        <f>NPS!$K103</f>
        <v>0</v>
      </c>
      <c r="I103" s="224">
        <f>BLM!$K103</f>
        <v>0</v>
      </c>
      <c r="J103" s="219">
        <f t="shared" si="10"/>
        <v>2</v>
      </c>
    </row>
    <row r="104" spans="1:10" x14ac:dyDescent="0.3">
      <c r="A104" s="86"/>
      <c r="B104" s="125"/>
      <c r="C104" s="123" t="s">
        <v>52</v>
      </c>
      <c r="D104" s="102">
        <f>USGS!$K104</f>
        <v>13</v>
      </c>
      <c r="E104" s="209">
        <f>BoR!$K104</f>
        <v>2</v>
      </c>
      <c r="F104" s="209">
        <f>BOEM!$K104</f>
        <v>0</v>
      </c>
      <c r="G104" s="209">
        <f>FWS!$K104</f>
        <v>0</v>
      </c>
      <c r="H104" s="209">
        <f>NPS!$K104</f>
        <v>0</v>
      </c>
      <c r="I104" s="209">
        <f>BLM!$K104</f>
        <v>0</v>
      </c>
      <c r="J104" s="102">
        <f t="shared" si="10"/>
        <v>15</v>
      </c>
    </row>
    <row r="105" spans="1:10" x14ac:dyDescent="0.3">
      <c r="A105" s="86"/>
      <c r="B105" s="125"/>
      <c r="C105" s="123" t="s">
        <v>53</v>
      </c>
      <c r="D105" s="102">
        <f>USGS!$K105</f>
        <v>2</v>
      </c>
      <c r="E105" s="209">
        <f>BoR!$K105</f>
        <v>0</v>
      </c>
      <c r="F105" s="209">
        <f>BOEM!$K105</f>
        <v>0</v>
      </c>
      <c r="G105" s="209">
        <f>FWS!$K105</f>
        <v>0</v>
      </c>
      <c r="H105" s="209">
        <f>NPS!$K105</f>
        <v>0</v>
      </c>
      <c r="I105" s="209">
        <f>BLM!$K105</f>
        <v>0</v>
      </c>
      <c r="J105" s="102">
        <f t="shared" si="10"/>
        <v>2</v>
      </c>
    </row>
    <row r="106" spans="1:10" x14ac:dyDescent="0.3">
      <c r="A106" s="86"/>
      <c r="B106" s="126"/>
      <c r="C106" s="223" t="s">
        <v>54</v>
      </c>
      <c r="D106" s="219">
        <f>USGS!$K106</f>
        <v>11</v>
      </c>
      <c r="E106" s="224">
        <f>BoR!$K106</f>
        <v>2</v>
      </c>
      <c r="F106" s="224">
        <f>BOEM!$K106</f>
        <v>0</v>
      </c>
      <c r="G106" s="224">
        <f>FWS!$K106</f>
        <v>0</v>
      </c>
      <c r="H106" s="224">
        <f>NPS!$K106</f>
        <v>0</v>
      </c>
      <c r="I106" s="224">
        <f>BLM!$K106</f>
        <v>0</v>
      </c>
      <c r="J106" s="219">
        <f t="shared" si="10"/>
        <v>13</v>
      </c>
    </row>
    <row r="107" spans="1:10" x14ac:dyDescent="0.3">
      <c r="A107" s="86"/>
      <c r="B107" s="128"/>
      <c r="C107" s="127" t="s">
        <v>55</v>
      </c>
      <c r="D107" s="102">
        <f>USGS!$K107</f>
        <v>8</v>
      </c>
      <c r="E107" s="209">
        <f>BoR!$K107</f>
        <v>0</v>
      </c>
      <c r="F107" s="209">
        <f>BOEM!$K107</f>
        <v>0</v>
      </c>
      <c r="G107" s="209">
        <f>FWS!$K107</f>
        <v>0</v>
      </c>
      <c r="H107" s="209">
        <f>NPS!$K107</f>
        <v>0</v>
      </c>
      <c r="I107" s="209">
        <f>BLM!$K107</f>
        <v>0</v>
      </c>
      <c r="J107" s="102">
        <f t="shared" si="10"/>
        <v>8</v>
      </c>
    </row>
    <row r="108" spans="1:10" x14ac:dyDescent="0.3">
      <c r="B108" s="40"/>
      <c r="C108" s="41"/>
      <c r="D108" s="102"/>
      <c r="E108" s="102"/>
      <c r="F108" s="102"/>
      <c r="G108" s="102"/>
      <c r="H108" s="102"/>
      <c r="I108" s="102"/>
      <c r="J108" s="102"/>
    </row>
  </sheetData>
  <customSheetViews>
    <customSheetView guid="{5FB72AAD-ECEA-4422-8E45-8800DA688AC2}" scale="90" topLeftCell="A67">
      <selection activeCell="L23" sqref="L23"/>
      <pageMargins left="0.7" right="0.7" top="0.75" bottom="0.75" header="0.3" footer="0.3"/>
    </customSheetView>
    <customSheetView guid="{178C8736-A54F-4AD8-89E5-B9B204870C3E}" scale="90" topLeftCell="C69">
      <selection activeCell="C114" sqref="C114"/>
      <pageMargins left="0.7" right="0.7" top="0.75" bottom="0.75" header="0.3" footer="0.3"/>
    </customSheetView>
  </customSheetViews>
  <mergeCells count="16">
    <mergeCell ref="B89:H89"/>
    <mergeCell ref="B90:J90"/>
    <mergeCell ref="B92:H92"/>
    <mergeCell ref="B100:H100"/>
    <mergeCell ref="B19:H19"/>
    <mergeCell ref="B35:J35"/>
    <mergeCell ref="B37:H37"/>
    <mergeCell ref="B67:H67"/>
    <mergeCell ref="B68:J68"/>
    <mergeCell ref="B70:H70"/>
    <mergeCell ref="B16:J16"/>
    <mergeCell ref="B2:H2"/>
    <mergeCell ref="B3:H3"/>
    <mergeCell ref="B4:H4"/>
    <mergeCell ref="B5:H5"/>
    <mergeCell ref="B7:H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USGS</vt:lpstr>
      <vt:lpstr>BoR</vt:lpstr>
      <vt:lpstr>BOEM</vt:lpstr>
      <vt:lpstr>FWS</vt:lpstr>
      <vt:lpstr>NPS</vt:lpstr>
      <vt:lpstr>BLM</vt:lpstr>
      <vt:lpstr>DOI Total FY11-18</vt:lpstr>
      <vt:lpstr>DOI Total by Bureau - FY 2018</vt:lpstr>
      <vt:lpstr>USGS!Print_Area</vt:lpstr>
    </vt:vector>
  </TitlesOfParts>
  <Company>NIST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Walsh, Michael D Dr.</dc:creator>
  <cp:lastModifiedBy>Imgoklany</cp:lastModifiedBy>
  <cp:lastPrinted>2017-01-25T16:45:42Z</cp:lastPrinted>
  <dcterms:created xsi:type="dcterms:W3CDTF">2017-12-01T22:09:32Z</dcterms:created>
  <dcterms:modified xsi:type="dcterms:W3CDTF">2019-09-03T19:34:29Z</dcterms:modified>
</cp:coreProperties>
</file>